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aisv.SEKHUKHUNE\Documents\2016 2017 SDBIP\2016 2017 Q4 REPORTS\Q4 2016 17 reports per KPAs\"/>
    </mc:Choice>
  </mc:AlternateContent>
  <bookViews>
    <workbookView xWindow="480" yWindow="450" windowWidth="12240" windowHeight="7335"/>
  </bookViews>
  <sheets>
    <sheet name="Sheet1" sheetId="1" r:id="rId1"/>
    <sheet name="Sheet2" sheetId="2" r:id="rId2"/>
    <sheet name="Sheet3" sheetId="3" r:id="rId3"/>
  </sheets>
  <calcPr calcId="162913"/>
</workbook>
</file>

<file path=xl/calcChain.xml><?xml version="1.0" encoding="utf-8"?>
<calcChain xmlns="http://schemas.openxmlformats.org/spreadsheetml/2006/main">
  <c r="L107" i="1" l="1"/>
  <c r="L95" i="1"/>
  <c r="L94" i="1"/>
  <c r="L93" i="1"/>
  <c r="L92" i="1"/>
  <c r="L91" i="1"/>
  <c r="L90" i="1"/>
  <c r="L89" i="1"/>
  <c r="L88" i="1"/>
  <c r="L87" i="1"/>
  <c r="L86" i="1"/>
  <c r="L85" i="1"/>
  <c r="L83" i="1"/>
  <c r="L82" i="1"/>
  <c r="L81" i="1"/>
  <c r="L80" i="1"/>
  <c r="L79" i="1"/>
  <c r="L77" i="1"/>
  <c r="L76" i="1"/>
  <c r="L75" i="1"/>
  <c r="L74" i="1"/>
</calcChain>
</file>

<file path=xl/sharedStrings.xml><?xml version="1.0" encoding="utf-8"?>
<sst xmlns="http://schemas.openxmlformats.org/spreadsheetml/2006/main" count="1264" uniqueCount="804">
  <si>
    <t>MEASURABLE OBJECTIVES</t>
  </si>
  <si>
    <t>PROJECT</t>
  </si>
  <si>
    <t>BASELINE 2015/2016</t>
  </si>
  <si>
    <t>INDICATORS</t>
  </si>
  <si>
    <t>ANNUAL TARGET 2016-2017</t>
  </si>
  <si>
    <t>BUDGET 2016-2017</t>
  </si>
  <si>
    <t>Operations and Maintenance Management Plan and Systems</t>
  </si>
  <si>
    <t>Percentage of plans and systems developed</t>
  </si>
  <si>
    <t xml:space="preserve">Application of Water Infrastructure Servitudes at Moutse bulk water pipeline, Burgersfort reservoir Moooihoek phase 4B  </t>
  </si>
  <si>
    <t>WTW; WWTW &amp; Bulk Water pipelines</t>
  </si>
  <si>
    <t xml:space="preserve">Number of  Water Infrastructure Servitudes applied for Moutse bulk water pipeline, Burgersfort reservoir Mooihoek phase 4B </t>
  </si>
  <si>
    <t xml:space="preserve">2x Water Infrastructure Servitudes applied for Moutse bulk water pipeline, Burgersfort reservoir Mooihoek  phase 4B  </t>
  </si>
  <si>
    <t xml:space="preserve">Integrated water system plan, Motetema and Leeuwfontein </t>
  </si>
  <si>
    <t>Availability of water infrastructure &amp; regular Water Supply</t>
  </si>
  <si>
    <t xml:space="preserve"> Service level agreements (SLAs)  with water service providers WSPs reviewed  </t>
  </si>
  <si>
    <t>Existing &amp; draft SLAs</t>
  </si>
  <si>
    <t>Number of  SLAs reviewed.</t>
  </si>
  <si>
    <t>5x SLAs reviewed 2x LNW, 1X JS Moroka, 1X Ohrigstad, 1X Burgersfort)</t>
  </si>
  <si>
    <t>To review 100% Water Services By-Law by June 2017</t>
  </si>
  <si>
    <t xml:space="preserve">Water Services By-Law </t>
  </si>
  <si>
    <t>Water &amp; Sanitation By-Law</t>
  </si>
  <si>
    <t>Percentage  of By-Law reviewed</t>
  </si>
  <si>
    <t>100% Water Services By-Law reviewed</t>
  </si>
  <si>
    <t>To develop 100%  Water Services Tariff Structure Determination Policy by June 2017</t>
  </si>
  <si>
    <t xml:space="preserve"> Water Services Tariff Structure Determination Policy </t>
  </si>
  <si>
    <t>Tariff structure</t>
  </si>
  <si>
    <t>Percentage development of Water Services Tariff Determination Policy</t>
  </si>
  <si>
    <t xml:space="preserve"> 100% development of water services tariff determination policy</t>
  </si>
  <si>
    <t>To develop x2 Water Safety &amp; Waste Water Abatement plans developed by June 2017</t>
  </si>
  <si>
    <t xml:space="preserve">Water Safety &amp; Waste Water Abatement plans  </t>
  </si>
  <si>
    <t>Number of Water Safety &amp; Waste Water Abatement plans developed</t>
  </si>
  <si>
    <t>To facilitate development of x7 Technical Reports by June 2017 Lebalelo Central, Lebalelo south, Madibong, Ga-Mogashoa, Maloma, Piet Gouws, Gaphaahla-Lobethal-Marishane</t>
  </si>
  <si>
    <t xml:space="preserve">Water technical reports </t>
  </si>
  <si>
    <t xml:space="preserve">Panel of consultants in place </t>
  </si>
  <si>
    <t xml:space="preserve">Number of Technical report approved </t>
  </si>
  <si>
    <t xml:space="preserve">7 x Technical reports facilitated  x Lebalelo Central , South south, Madibong, Ga-Mogashoa, Maloma, Piet Gouws, Gaphaahla-Lobethal-Marishane Technical report approved </t>
  </si>
  <si>
    <t xml:space="preserve">To undertake 100% Groblersdal Bulk Sewer study by June 2017 </t>
  </si>
  <si>
    <t xml:space="preserve">Groblersdal Bulk Sewer study  </t>
  </si>
  <si>
    <t xml:space="preserve">PSP appointed from panel of consultants </t>
  </si>
  <si>
    <t xml:space="preserve">Percentage study of Groblersdal Bulk Sewer undertaken  </t>
  </si>
  <si>
    <t>PROJECT MANAGEMENT UNIT</t>
  </si>
  <si>
    <t xml:space="preserve">To achieve 100% of MIG annual budget spend by 30 June 2017 </t>
  </si>
  <si>
    <t xml:space="preserve">Capital Grant Expenditure </t>
  </si>
  <si>
    <t xml:space="preserve">% MIG expenditure </t>
  </si>
  <si>
    <t xml:space="preserve">100% of MIG Expenditure </t>
  </si>
  <si>
    <t>VIP backlog eradication Phase 2</t>
  </si>
  <si>
    <t xml:space="preserve">Number of VIP Sanitation units constructed </t>
  </si>
  <si>
    <t>210 444 000</t>
  </si>
  <si>
    <t>Zaaiplaas Connector pipes from Bulk to villages incl. reservoirs (Khathazweni, Rondebosh,Kosini,Mathula,Khathazweni,Areaganeng,Jeije,Sehlakwane,Elandslaagte and Dindela)</t>
  </si>
  <si>
    <t>Village reticulation with communal stand pipes below RDP level.</t>
  </si>
  <si>
    <t>% Construction of Zaaiplass Connector Pipes.</t>
  </si>
  <si>
    <t>100% construction of Zaaiplass water reticulation  (Construction reservoirs 100%; bulk line 100%).</t>
  </si>
  <si>
    <t xml:space="preserve"> 17 713 105 </t>
  </si>
  <si>
    <t>Carbonatites to Zaaiplaas BWS  (phase 2)</t>
  </si>
  <si>
    <t>Bulk line at 95%. Pump Station constructed at 94%; Reservoir constructed at 10%.</t>
  </si>
  <si>
    <t>% Construction of Reservoir, Pipeline, Pump Station</t>
  </si>
  <si>
    <t>100% construction of Dindela Reservoir, 100% construction of bulk pipeline, 100% construction of pump station.</t>
  </si>
  <si>
    <t xml:space="preserve"> 5 019 826</t>
  </si>
  <si>
    <t>To construct 100% of Tafelkop Reticulation and Cost Recovery by June 2017</t>
  </si>
  <si>
    <t>Tafelkop Reticulation and Cost Recovery</t>
  </si>
  <si>
    <t>Dysfunctional communal stand pipes; Storage; supply lines that are damaged due to illegal connections.</t>
  </si>
  <si>
    <t>% Construction of Tafelkop Reticulation and Cost Recovery</t>
  </si>
  <si>
    <t xml:space="preserve">100% Tafelkop Reticulation and Cost Recovery Constructed </t>
  </si>
  <si>
    <t>23 355 182</t>
  </si>
  <si>
    <t>To construct 100% of Sekwati Reticulation upgrade Phase 4 by June 2017</t>
  </si>
  <si>
    <t>Sekwati Reticulation upgrade Phase 4</t>
  </si>
  <si>
    <t xml:space="preserve">Boreholes; Pump line; Concrete reservoirs; water distribution line, 32 stand pipes. </t>
  </si>
  <si>
    <t>% Construction of Sekwati Reticulation upgrade Phase 4</t>
  </si>
  <si>
    <t>100% Construction of Sekwati Reticulation upgrade Phase 4</t>
  </si>
  <si>
    <t>17 847 059</t>
  </si>
  <si>
    <t>To construct 100% of Ga Moloi Water Supply water supply by June 2017.</t>
  </si>
  <si>
    <t>Ga Moloi area and surrounding villages water supply (contract B and C)</t>
  </si>
  <si>
    <t>Inadequate Storage; dysfunctional  reticulation network, Communal taps below</t>
  </si>
  <si>
    <t>% Construction of reticulation lines at Morgenzon and Stad Van Masleroem; Gravity main, installation of street taps.</t>
  </si>
  <si>
    <t>100% Construction of reticulation lines at Morgenzon and Stad Van Masleroem; Gravity main, installation of street taps.</t>
  </si>
  <si>
    <t xml:space="preserve"> 47 000 000 </t>
  </si>
  <si>
    <t>Nkadimeng: Phase 9 to 11 (Makhuduthamakga) - Ditlabaneng, Rampelane, Matsebeng, Sebetsane, Kgoalane,  Mathibeng, Dinotsi, Matolokwane)</t>
  </si>
  <si>
    <t>Nkadimeng WTW, Command Reservoir, reticulation and bulk line below RDP level.</t>
  </si>
  <si>
    <t>% Completion of Concrete reservoirs; Bulk Water Supply; Reticulation.</t>
  </si>
  <si>
    <t>100% Completion of Concrete reservoirs; Bulk Water Supply; Reticulation.</t>
  </si>
  <si>
    <t xml:space="preserve"> 8 822 744  </t>
  </si>
  <si>
    <t>To implement 100% Borehole Refurbishment Southern Zone by June 2017</t>
  </si>
  <si>
    <t>Olifantspoort Contract 21 : Borehole Refurbishment Southern</t>
  </si>
  <si>
    <t>Non-functional boreholes</t>
  </si>
  <si>
    <t xml:space="preserve"> 100% Implementation of borehole Refurbishment Southern Zone</t>
  </si>
  <si>
    <t xml:space="preserve"> 13 000 000 </t>
  </si>
  <si>
    <t>To implement 100% Borehole Refurbishment Nothern Zone by June 2017</t>
  </si>
  <si>
    <t>Olifantspoort Contract 22 : Borehole Refurbishment Northern</t>
  </si>
  <si>
    <t xml:space="preserve"> 100% Implementation of borehole Refurbishment Northern  Zone</t>
  </si>
  <si>
    <t>To construct 100% and Completion of Reservoir Ga – Nchabeleng 2, Makopa, Ga-Seroka and Sesehu and WDM Structures</t>
  </si>
  <si>
    <t xml:space="preserve">Olifantspoort Contract 23 : Completion of Reservoir Ga – Nchabeleng 2, Makopa, Ga-Seroka and Sesehu and WDM Structures </t>
  </si>
  <si>
    <t>Water supply below RDP level</t>
  </si>
  <si>
    <t>% Completion of Reservoir ga – Nchabeleng 2, Makopa, Ga seroka and Sesehu and WDM Structures</t>
  </si>
  <si>
    <t>100% Completion of Reservoir ga – Nchabeleng 2, Makopa, Ga seroka and Sesehu and WDM Structures</t>
  </si>
  <si>
    <t xml:space="preserve">4 000 000 </t>
  </si>
  <si>
    <t>To construct 100% of bulk water reticulation in Mooiplaas and Strydkraal Supplement by June 2017.</t>
  </si>
  <si>
    <t xml:space="preserve"> Olifantspoort Contract 24 : Bulk (Mooiplaas and Strydkraal Supplement)</t>
  </si>
  <si>
    <t xml:space="preserve">6 760 000 </t>
  </si>
  <si>
    <t>Olifants Contract 25 Sec Dist (Ga Selepe, Monametsi, Ga Mokg., Ga Manot. Mosotsi &amp; Paschas.)</t>
  </si>
  <si>
    <t xml:space="preserve">3 770 000 </t>
  </si>
  <si>
    <t>Nkadimeng: Phase 9 to 11 (Fetakgomo) Ga-Mmela to Mashilavele,  Ga-Pahla, Molapong, Ga-Magolego, Mankontu and Masehleng</t>
  </si>
  <si>
    <t xml:space="preserve"> 39 900 707 </t>
  </si>
  <si>
    <t>To construct 100% Command Reservoir, pump station and pipelines at GaMaphopha by June 2017.</t>
  </si>
  <si>
    <t xml:space="preserve">Ga - Maphopha Command Reservoir </t>
  </si>
  <si>
    <t xml:space="preserve">% completion of Command Reservoir, pump station and pipelines </t>
  </si>
  <si>
    <t xml:space="preserve">100% completion of Command Reservoir, pump station and pipelines </t>
  </si>
  <si>
    <t>To provide 4320 Praktiseer households with Water Reticulation by June 2017.</t>
  </si>
  <si>
    <t xml:space="preserve">Praktiseer Water Reticulation </t>
  </si>
  <si>
    <t>Reticulation, Stand Pipes, Distribution lines(Booster Pump Station, High lift Pump station,WTW to be refurbished)</t>
  </si>
  <si>
    <t>Number of households provided with water</t>
  </si>
  <si>
    <t>4320 households provided with water.</t>
  </si>
  <si>
    <t xml:space="preserve">5 401 785  </t>
  </si>
  <si>
    <t>To construct 100% reticulation, reservoir, stand pipes at Ga-Malekane , Masha, GaMaepa by June 2017.</t>
  </si>
  <si>
    <t>Ga-Malekane , Masha upgrade and extended reticulation</t>
  </si>
  <si>
    <t>Reticulation Network provided below RDP level.</t>
  </si>
  <si>
    <t>% completion of reticulation, reservoir, stand pipes at Ga-Malekane , Masha, GaMaepa.</t>
  </si>
  <si>
    <t>100% completion of reticulation, reservoir, stand pipes at Ga-Malekane , Masha, GaMaepa.</t>
  </si>
  <si>
    <t>14 901 566</t>
  </si>
  <si>
    <t>To complete 100% of the commissioning of Nebo Phase 1A by June 2017</t>
  </si>
  <si>
    <t xml:space="preserve">Nebo De Hoop Phase 1 A BWS </t>
  </si>
  <si>
    <t>GaMalekana WTW, Pump Station 1 &amp; 2, Regional Bulk line, 10ML Reservoir</t>
  </si>
  <si>
    <t>Percentage Completion of commissioning of GaMalekana to Jane Furse Bulk line.</t>
  </si>
  <si>
    <t>To complete 100% of the Extension to Groblersdal WTW Project by June 2017.</t>
  </si>
  <si>
    <t>Moutse BWS - Extension to Groblersdal WTW Project 1</t>
  </si>
  <si>
    <t>18ML/Day WTW</t>
  </si>
  <si>
    <t>Percentage completion of Extension to Groblersdal WTW Project 1</t>
  </si>
  <si>
    <t>"*100% Completion of Manhole Chambers.                    * 100% installation of fittings</t>
  </si>
  <si>
    <t>To complete 100% of 6, 72 km pipeline with a diameter of 250 mm from Groblersdal West Reservoir to Elandsdroon Reservoir by June 2017.</t>
  </si>
  <si>
    <t>Moutse BWS - 6, 72 km pipeline with a diameter of 250 mm from Groblersdal West Reservoir to Elandsdroon Reservoir- Project 5</t>
  </si>
  <si>
    <t>6,72 km bulk pipeline constructed.</t>
  </si>
  <si>
    <t>Percentage Completion of Moutse BWS - 6, 72 km pipeline with a diameter of 250 mm</t>
  </si>
  <si>
    <t>To complete 100% of 60km pipeline with diameters 600mm,400mm and from Mzimdala/Uitspanning to Moutse West by June 2017.</t>
  </si>
  <si>
    <t>Moutse BWS - Gravity pipeline from Mzimdala/Uitspanning to Moutse West- Project 7 to 12</t>
  </si>
  <si>
    <t>60 km bulk pipeline constructed.</t>
  </si>
  <si>
    <t>% completion of 60 km Bulk supply line from Mzimdala/Uitspanning to Moutse West</t>
  </si>
  <si>
    <t>"*100% delivery of pumps and electrical fittings.</t>
  </si>
  <si>
    <t>To complete 100% of Mechanical &amp; Electrical work for WTW Project 13 by June 2017.</t>
  </si>
  <si>
    <t>Moutse BWS :Mechanical &amp; Electrical for WTW -Project 13</t>
  </si>
  <si>
    <t>Groblersdal WTW</t>
  </si>
  <si>
    <t>% Completion of  installation of M&amp;E for Groblersdal WTW</t>
  </si>
  <si>
    <t>To complete 100% of Mechanical &amp; Electrical work for Groblersdal West Pump Station by June 2017.</t>
  </si>
  <si>
    <t>Moutse BWS: Mechanical &amp; Electrical for Groblersdal West Pump Station- Project 14</t>
  </si>
  <si>
    <t>Groblersdal West Pump Station</t>
  </si>
  <si>
    <t>% Completion of M&amp;E for Groblersdal West Pump Station</t>
  </si>
  <si>
    <t xml:space="preserve">Mooihoek BWS - Phase 4BA 5 Ml reservoir in Burgersfort </t>
  </si>
  <si>
    <t>Reservoir at 19%</t>
  </si>
  <si>
    <t>% Completion of 5ML Reservoir</t>
  </si>
  <si>
    <t>Mooihoek Tubatse BWS Phase 4C1:1,1km 650mm DIA and 500m 0f  450mm DIA Steel Water Pipeline</t>
  </si>
  <si>
    <t>2,7km BWS constructed to Burgersfort Phase 4A</t>
  </si>
  <si>
    <t xml:space="preserve">% completion of 1.1km 650m DIA and 500m of 450  DIA Steel Water Pipeline% </t>
  </si>
  <si>
    <t>Mooihoek Tubatse BWS Phase 4C1.2: 400m 0f  650mm DIA and 900m 0f  450mm DIA Steel Water Pipeline</t>
  </si>
  <si>
    <t>% completion of 400m long, 750mm diameter pipe line and 900m long, 450mm dimeter steel pipe</t>
  </si>
  <si>
    <t>Mooihoek Tubatse BWS 4C 1.3: Pipe jacking</t>
  </si>
  <si>
    <t>Mooihoek/ Tubatse Bulk Water Supply Phase 4D: 3500m,650mm DIA and1500, 450mm DIA Steel Water Pipeline, 3LPE, Coated and cement Mortar lined</t>
  </si>
  <si>
    <t>% Construction of 3500m,650mm DIA and1500, 450mm DIA Steel Water Pipeline</t>
  </si>
  <si>
    <t>To Construct 40% of Mooihoek Tubatse 4C2:2700m, 500mm DIA and 2600m,400mm DIA Steel Water Pipeline by June 2017.</t>
  </si>
  <si>
    <t>Mooihoek Tubatse 4C2 :2700, 500mm DIA and 2600,400mm DIA Steel Water Pipeline, 3LPE, Coated and cement Mortar lined</t>
  </si>
  <si>
    <t>% Construction of 2700m, 500mm DIA and 2600, 400mm DIA Steel Water Pipeline.</t>
  </si>
  <si>
    <t>Jane Furse to Lobethal BWS</t>
  </si>
  <si>
    <t xml:space="preserve">80% completed Bulk water supply line at from Jane Furse to Lobethal </t>
  </si>
  <si>
    <t>% Completion of Bulk water supply line from Jane Furse to Lobethal.</t>
  </si>
  <si>
    <t>To construct 80% of 5.0km pipeline, 10ML Reservoir for Makgeru to Schoonoord by June 2017.</t>
  </si>
  <si>
    <t>Makgeru to Schoonoord BWS</t>
  </si>
  <si>
    <t>% Completion of Pumping line and reservoir</t>
  </si>
  <si>
    <t xml:space="preserve">To develop 100% Road Asset Management System by June 2017 </t>
  </si>
  <si>
    <t>Rural Roads Assets Management System</t>
  </si>
  <si>
    <t>To  construct 296  VIDP units at Ga-Moretsele by June 2017</t>
  </si>
  <si>
    <t>Ga – Moretsele VIDP project</t>
  </si>
  <si>
    <t>Sanitation below RDP.</t>
  </si>
  <si>
    <t>WSIG - GTLM Thokwane borehole equipping and reticulation</t>
  </si>
  <si>
    <t>Inadequate water source &amp; Water infrastructure not covering entire area</t>
  </si>
  <si>
    <t>WSIG-GTLM Praktiseer ext water supply extensions.</t>
  </si>
  <si>
    <t xml:space="preserve">Dilapidated infrastructure  </t>
  </si>
  <si>
    <t xml:space="preserve">Number of  new pumps, motors and Chlorine system, Inlet and outlet meters installed </t>
  </si>
  <si>
    <t>WSIG - ELM Vlakfontein borehole equipping and reticulation</t>
  </si>
  <si>
    <t>WSIG - ELM Magagamatala borehole equipping and reticulation</t>
  </si>
  <si>
    <t xml:space="preserve"> 3 500 000,00 </t>
  </si>
  <si>
    <t xml:space="preserve">WSIG - FTLM Ga-Photo bulk water supply </t>
  </si>
  <si>
    <t>Water infrastructure not covering entire area</t>
  </si>
  <si>
    <t xml:space="preserve">WSIG - FTLM Mabopo village water supply </t>
  </si>
  <si>
    <t xml:space="preserve">WSIG - MKLM MANTHLANYANE BOREHOLE EQUIPPING </t>
  </si>
  <si>
    <t xml:space="preserve">WSIG - EMLM Rathoke ext of water reticulation network </t>
  </si>
  <si>
    <t xml:space="preserve">WSIG - EMLM Leeuwfontein water reticulation refurbishment </t>
  </si>
  <si>
    <t xml:space="preserve">Dilapidated infrastructure. </t>
  </si>
  <si>
    <t>WSIG - ELM Mzemdala (zaaiplaas) borehole equipping and reticulation</t>
  </si>
  <si>
    <t xml:space="preserve">WSIG - MKLM GA-Moretsele ( new section) water supply </t>
  </si>
  <si>
    <t xml:space="preserve">WSIG - FTLM Mohlaletsi (maroteng) water supply </t>
  </si>
  <si>
    <t>Inadequate storage &amp; Water infrastructure not covering entire area</t>
  </si>
  <si>
    <t xml:space="preserve">WSIG-EMLM Mooihoek  Tsimanyane water supply extensions. </t>
  </si>
  <si>
    <t>infrastructure not covering entire area</t>
  </si>
  <si>
    <t>%  pipe line constructed at Mooihoek Tsimanyane</t>
  </si>
  <si>
    <t>100% 1500mm pipe line constructed at Mooihoek Tsimanyane</t>
  </si>
  <si>
    <t xml:space="preserve">Percentage of incidents resolved within 14 days </t>
  </si>
  <si>
    <t>90% registered sanitation incidents resolved within 14 days</t>
  </si>
  <si>
    <t>90% registered incidents resolved within 14 days</t>
  </si>
  <si>
    <t>6 million Kwh</t>
  </si>
  <si>
    <t>100% of  6 million Kwh of annual electricity demand supplied</t>
  </si>
  <si>
    <t>R32 000 000</t>
  </si>
  <si>
    <r>
      <t>10 062M</t>
    </r>
    <r>
      <rPr>
        <sz val="11"/>
        <color theme="1"/>
        <rFont val="Calibri"/>
        <family val="2"/>
        <scheme val="minor"/>
      </rPr>
      <t>ℓ</t>
    </r>
    <r>
      <rPr>
        <sz val="11"/>
        <color theme="1"/>
        <rFont val="Arial"/>
        <family val="2"/>
      </rPr>
      <t xml:space="preserve"> of bulk water supplied.</t>
    </r>
  </si>
  <si>
    <t xml:space="preserve">% of annual water volume supplied </t>
  </si>
  <si>
    <t>100% of annual water volume supplied</t>
  </si>
  <si>
    <t>R95 160 450</t>
  </si>
  <si>
    <t>Diesel supply</t>
  </si>
  <si>
    <r>
      <t>80 000</t>
    </r>
    <r>
      <rPr>
        <sz val="11"/>
        <color theme="1"/>
        <rFont val="Calibri"/>
        <family val="2"/>
        <scheme val="minor"/>
      </rPr>
      <t>ℓ</t>
    </r>
    <r>
      <rPr>
        <sz val="11"/>
        <color theme="1"/>
        <rFont val="Arial"/>
        <family val="2"/>
      </rPr>
      <t xml:space="preserve"> of diesel supplied</t>
    </r>
  </si>
  <si>
    <t xml:space="preserve">Litres of diesel supplied annually  </t>
  </si>
  <si>
    <r>
      <t>80 000</t>
    </r>
    <r>
      <rPr>
        <sz val="11"/>
        <color theme="1"/>
        <rFont val="Calibri"/>
        <family val="2"/>
        <scheme val="minor"/>
      </rPr>
      <t>ℓ</t>
    </r>
    <r>
      <rPr>
        <sz val="11"/>
        <color theme="1"/>
        <rFont val="Arial"/>
        <family val="2"/>
      </rPr>
      <t xml:space="preserve"> of diesel supplied annually.</t>
    </r>
  </si>
  <si>
    <t>R1 879 350</t>
  </si>
  <si>
    <t>Petrol supply</t>
  </si>
  <si>
    <r>
      <t>5000</t>
    </r>
    <r>
      <rPr>
        <sz val="11"/>
        <color theme="1"/>
        <rFont val="Calibri"/>
        <family val="2"/>
        <scheme val="minor"/>
      </rPr>
      <t>ℓ</t>
    </r>
    <r>
      <rPr>
        <sz val="11"/>
        <color theme="1"/>
        <rFont val="Arial"/>
        <family val="2"/>
      </rPr>
      <t xml:space="preserve"> petrol supplied</t>
    </r>
  </si>
  <si>
    <t>Litres petrol supplied annually.</t>
  </si>
  <si>
    <r>
      <t>1200</t>
    </r>
    <r>
      <rPr>
        <sz val="11"/>
        <color theme="1"/>
        <rFont val="Calibri"/>
        <family val="2"/>
        <scheme val="minor"/>
      </rPr>
      <t>ℓ</t>
    </r>
    <r>
      <rPr>
        <sz val="11"/>
        <color theme="1"/>
        <rFont val="Arial"/>
        <family val="2"/>
      </rPr>
      <t xml:space="preserve"> of petrol supplied annually.</t>
    </r>
  </si>
  <si>
    <t>Oil supply</t>
  </si>
  <si>
    <r>
      <t>1500</t>
    </r>
    <r>
      <rPr>
        <sz val="11"/>
        <color theme="1"/>
        <rFont val="Calibri"/>
        <family val="2"/>
        <scheme val="minor"/>
      </rPr>
      <t>ℓ</t>
    </r>
    <r>
      <rPr>
        <sz val="11"/>
        <color theme="1"/>
        <rFont val="Arial"/>
        <family val="2"/>
      </rPr>
      <t xml:space="preserve"> of oil supplied</t>
    </r>
  </si>
  <si>
    <t xml:space="preserve">Litres of oil supplied annually. </t>
  </si>
  <si>
    <r>
      <t>720</t>
    </r>
    <r>
      <rPr>
        <sz val="11"/>
        <color theme="1"/>
        <rFont val="Calibri"/>
        <family val="2"/>
        <scheme val="minor"/>
      </rPr>
      <t>ℓ</t>
    </r>
    <r>
      <rPr>
        <sz val="11"/>
        <color theme="1"/>
        <rFont val="Arial"/>
        <family val="2"/>
      </rPr>
      <t xml:space="preserve"> of oil supplied annually.</t>
    </r>
  </si>
  <si>
    <t>To improve water quality status</t>
  </si>
  <si>
    <t xml:space="preserve"> Number of Full SANS 241 analysis done</t>
  </si>
  <si>
    <t>1 Full SANS 241 analysis done</t>
  </si>
  <si>
    <t>R13 000 000</t>
  </si>
  <si>
    <t>Undertake SANS Compliance Water Quality Analysis</t>
  </si>
  <si>
    <t>No of water samples analysed</t>
  </si>
  <si>
    <t>1200 water samples analysed</t>
  </si>
  <si>
    <t>Water Quality Reports to Council</t>
  </si>
  <si>
    <t>No of water quality reports submitted</t>
  </si>
  <si>
    <t>12 water quality reports submitted</t>
  </si>
  <si>
    <t>To develop 100% sanitation master plan by June 2017</t>
  </si>
  <si>
    <t>Sanitation Master Plan</t>
  </si>
  <si>
    <t>2007 Sanitation Strategy</t>
  </si>
  <si>
    <t>% development of sanitation masterplan</t>
  </si>
  <si>
    <t>To construct  15 180 VIP Toilets by 30 June 2017 (Ephraim Mogale= 2700,Elias Motsoaledi = 3000,  Makhuduthamaga = 3590, Fetakgomo = 2460, Tubatse = 3430)</t>
  </si>
  <si>
    <t>EVIDENCE</t>
  </si>
  <si>
    <t>20%  O&amp;M Management GIS based Plan and Systems developed</t>
  </si>
  <si>
    <t>To develop 20% O&amp;M Management Plan and Systems developed by June 2017</t>
  </si>
  <si>
    <t>Colse-up report</t>
  </si>
  <si>
    <t xml:space="preserve">%, length of 75mm diameter reticulation network, 90mm diameter rising main and four Jojo Tanks installed </t>
  </si>
  <si>
    <t xml:space="preserve">%, length of 75mm diameter reticulation network , 90mm diameter rising main and number Jojo tank installed  </t>
  </si>
  <si>
    <t>%, Length of 2000m  rising main line to existing storage constructed</t>
  </si>
  <si>
    <t>% length 0f 1,2km rising main constructed.</t>
  </si>
  <si>
    <t xml:space="preserve">% Length of 3000m of 75mm diameter pipeline and connect to elevated steel tank constructed </t>
  </si>
  <si>
    <t xml:space="preserve">% of Existing infrastructure refurbished, abundant reticulation project completed </t>
  </si>
  <si>
    <t>% of  length 2500m of 65mm diameter pipeline and steel tank installed.</t>
  </si>
  <si>
    <t>% of 200kl elevated steel tank and length  of 65mm diameter pipeline constructed</t>
  </si>
  <si>
    <t>100% of 3500m of 75mm diameter reticulation network and 1200m of 90mm diameter rising main with four Jojo Tanks constructed at Thokwane</t>
  </si>
  <si>
    <t>100% of 1800m of 75mm diameter reticulation network, 800m of  90mm diameter rising main with four Jojo Tanks constructed at Vlakfonten</t>
  </si>
  <si>
    <t>100% of 3800m of 75mm diameter reticulation network, 1200m of 90mm diameter rising main and install one 100kl eleveted steel tank at Magagamatala</t>
  </si>
  <si>
    <t>100% of 1200 length of 90mm diameter from the by-pass bulk water from maroteng to matsemela and Install of 150kl elevated steel tank at Ga-Photo.</t>
  </si>
  <si>
    <t>100% of 3000m of 90mm diameter from the college reservoir to Mabopo village constructed at Mabopo</t>
  </si>
  <si>
    <t>100% of 3800m of 75mm diameter reticulation network ,1200m of 90mm diameter rising main and installa one 100kl elevated steel tank at Phashamagalanoto.</t>
  </si>
  <si>
    <t>100% of 1,2km rising main constructed at Manthlanyane.</t>
  </si>
  <si>
    <t>100% of 3000m length of 75mm diameter pipeline and connect to elevated steel tank constructed at Rathoke</t>
  </si>
  <si>
    <t>100% of Existing infrastructure refurbished, abundant reticulation project completed at Leeufontein</t>
  </si>
  <si>
    <t>100% of  2 500m length of 65mm diameter pipeline and installation of steel tank at Mzemdala (Zaaiplaas)</t>
  </si>
  <si>
    <t xml:space="preserve">100% of 3800m of 75mm diameter reticulation network ,1200m of 90mm diameter rising main and install four Jojo tank at Moretsele </t>
  </si>
  <si>
    <t>100% of 200kl elevated steel tank and the 3000m length of 65mm diameter pipeline at Mohlaletsi</t>
  </si>
  <si>
    <t>Procurement of new pumps, motors and Chlorine system, inlets and outlet meters</t>
  </si>
  <si>
    <t xml:space="preserve">90% registered sanitation incidents </t>
  </si>
  <si>
    <t>90% registered water incidents</t>
  </si>
  <si>
    <t>To apply for 2X Water Infrastructure Servitudes by June 2017</t>
  </si>
  <si>
    <t>Study report and preliminary report</t>
  </si>
  <si>
    <t xml:space="preserve">Application Methodology  </t>
  </si>
  <si>
    <t>O &amp; M Plan</t>
  </si>
  <si>
    <t>Incident Reports</t>
  </si>
  <si>
    <t>100% of 1,5 million Kwh of annual electricity demand supplied</t>
  </si>
  <si>
    <t>Electricity consumption report</t>
  </si>
  <si>
    <t>Monthly meter readings report</t>
  </si>
  <si>
    <r>
      <t>20 000</t>
    </r>
    <r>
      <rPr>
        <sz val="11"/>
        <color theme="1"/>
        <rFont val="Calibri"/>
        <family val="2"/>
        <scheme val="minor"/>
      </rPr>
      <t>ℓ</t>
    </r>
    <r>
      <rPr>
        <sz val="11"/>
        <color theme="1"/>
        <rFont val="Arial"/>
        <family val="2"/>
      </rPr>
      <t xml:space="preserve"> of diesel supplied annually.</t>
    </r>
  </si>
  <si>
    <t>Fuel consumption report</t>
  </si>
  <si>
    <r>
      <t>300</t>
    </r>
    <r>
      <rPr>
        <sz val="11"/>
        <color theme="1"/>
        <rFont val="Calibri"/>
        <family val="2"/>
        <scheme val="minor"/>
      </rPr>
      <t>ℓ</t>
    </r>
    <r>
      <rPr>
        <sz val="11"/>
        <color theme="1"/>
        <rFont val="Arial"/>
        <family val="2"/>
      </rPr>
      <t xml:space="preserve"> of petrol supplied annually.</t>
    </r>
  </si>
  <si>
    <r>
      <t>180</t>
    </r>
    <r>
      <rPr>
        <sz val="11"/>
        <color theme="1"/>
        <rFont val="Calibri"/>
        <family val="2"/>
        <scheme val="minor"/>
      </rPr>
      <t>ℓ</t>
    </r>
    <r>
      <rPr>
        <sz val="11"/>
        <color theme="1"/>
        <rFont val="Arial"/>
        <family val="2"/>
      </rPr>
      <t xml:space="preserve"> of oil supplied annually.</t>
    </r>
  </si>
  <si>
    <t>Promulgated by-law</t>
  </si>
  <si>
    <t xml:space="preserve">Number of VIDP Sanitation units constructed </t>
  </si>
  <si>
    <t xml:space="preserve">296 VIDP units constructed at Ga-Moretsele </t>
  </si>
  <si>
    <t>Progress Report</t>
  </si>
  <si>
    <t>Completion Certificate</t>
  </si>
  <si>
    <t xml:space="preserve"> Progress Report</t>
  </si>
  <si>
    <t>Monthly Progress Report</t>
  </si>
  <si>
    <t>Monthly reports</t>
  </si>
  <si>
    <t>To develop 10% Integrated water systems by December 2016  , Motetema and Leeuwfontein</t>
  </si>
  <si>
    <t xml:space="preserve">Percentage integrated water systems developed for Motetema and Leeuwfontein </t>
  </si>
  <si>
    <t xml:space="preserve">10% ntegrated water system Approved by Council, Motetema and Leeuwfontein </t>
  </si>
  <si>
    <t xml:space="preserve">Status quo development report </t>
  </si>
  <si>
    <t xml:space="preserve">Review 2x LNW Serice Level Agreement </t>
  </si>
  <si>
    <t>Signed Service Level Agreements</t>
  </si>
  <si>
    <t xml:space="preserve">Approved Policy </t>
  </si>
  <si>
    <t xml:space="preserve">Status Quo Determination </t>
  </si>
  <si>
    <t xml:space="preserve">Council approved Plans </t>
  </si>
  <si>
    <t xml:space="preserve">DWS Approval letters </t>
  </si>
  <si>
    <t xml:space="preserve">% Completion  of boreholes developed and  Refurbishment Southern Zone </t>
  </si>
  <si>
    <t xml:space="preserve"> 20% Implementation of borehole Refurbishment Southern Zone</t>
  </si>
  <si>
    <t xml:space="preserve">% Completion  of boreholes developed and  Refurbishment Northern Zone </t>
  </si>
  <si>
    <t>20% Completion of bulk water reticulation in Mooiplaas and Strydkraal Supplement</t>
  </si>
  <si>
    <r>
      <t xml:space="preserve">To construct 100% Nkadimeng: Phase 9 to 11 Fetakgomo) Ga-Mmela to Mashilavele,  Ga-Pahla, Molapong, Ga-Magolego, Mankontu and Masehleng by June 2016. </t>
    </r>
    <r>
      <rPr>
        <b/>
        <sz val="11"/>
        <rFont val="Arial"/>
        <family val="2"/>
      </rPr>
      <t>Phase 10</t>
    </r>
  </si>
  <si>
    <t>15% completion of water reticulation in Ga-Selepe, Monamedi (Design approval and tender stage completion)</t>
  </si>
  <si>
    <t>To construct 50% of water reticulation in Ga selepe, Monametsi, Mosotsi and Paschas by June 2017.</t>
  </si>
  <si>
    <t xml:space="preserve">"100% Completion of commissioning of GaMalekana to Jane Furse Bulk line, VO approval, application fee payment, and pumpstation 1&amp;2 upgrade </t>
  </si>
  <si>
    <t xml:space="preserve">Council approved Bulk Sanitation Master Plan </t>
  </si>
  <si>
    <t>3 water quality reports submitted</t>
  </si>
  <si>
    <t>Council approved Water Quality Reports</t>
  </si>
  <si>
    <t>300 water samples analysed</t>
  </si>
  <si>
    <t xml:space="preserve">Contract signed by all stakeholders on CSIR SLA </t>
  </si>
  <si>
    <t xml:space="preserve">Council approved Fulls SANS 241 report </t>
  </si>
  <si>
    <t>draft CSIR SLA</t>
  </si>
  <si>
    <t xml:space="preserve">Undertake Full SANS Water Quality Analysis(Laboratories &amp; Chemicals) </t>
  </si>
  <si>
    <t xml:space="preserve">90% MIG expenditure </t>
  </si>
  <si>
    <t xml:space="preserve">25% MIG expenditure </t>
  </si>
  <si>
    <t xml:space="preserve">MIG reports submitted to Council </t>
  </si>
  <si>
    <t>15180 VIP Sanitation toilets  completed (Ephraim Mogale= 2700,Elias Motsoaledi = 3000,  Makhuduthamaga = 3590, Fetakgomo = 2460, Tubatse = 3430)</t>
  </si>
  <si>
    <t>3 795  VIP Sanitation toilets  completed (Ephraim Mogale= 675 ,Elias Motsoaledi = 750,  Makhuduthamaga = 897, Fetakgomo = 615, Tubatse = 857)</t>
  </si>
  <si>
    <t xml:space="preserve">To finalize to 100% construction of Carbonatites to Zaaiplaas BWS by December 2016 </t>
  </si>
  <si>
    <t>To finalize 100% construction of Zaaiplass water reticulation by March 2017.</t>
  </si>
  <si>
    <t xml:space="preserve">Monthly reports </t>
  </si>
  <si>
    <t>0  households provided with water.</t>
  </si>
  <si>
    <t xml:space="preserve">Completion report </t>
  </si>
  <si>
    <t>80% Completion of Concrete reservoirs; Bulk Water Supply; Reticulation.</t>
  </si>
  <si>
    <t>10% Completion of Concrete reservoirs; Bulk Water Supply; Reticulation.</t>
  </si>
  <si>
    <t>40% Completion of Concrete reservoirs; Bulk Water Supply; Reticulation.</t>
  </si>
  <si>
    <r>
      <t>To finalize 80% Nkadimeng: Phase 9 to 11 (Makhuduthamakga) - Ditlabaneng, Letlhabile,Tshatane, Sebetsane, Kgoalane &amp; MAtsebenge)</t>
    </r>
    <r>
      <rPr>
        <b/>
        <sz val="11"/>
        <color theme="1"/>
        <rFont val="Arial"/>
        <family val="2"/>
      </rPr>
      <t xml:space="preserve"> Phase 11A</t>
    </r>
  </si>
  <si>
    <t>66 % Completion of Mooihoek Tubatse BWS Phase4C1.3 Pipe Jacking 1 road crossings on R555, Motageng constructed * Procurement of contractor * Clearing and setting of side * Excavation for jerking and delivery of pipes * Completion and stabilation of loose areas</t>
  </si>
  <si>
    <t>To construct  66% Mooihoek Tubatse Phase4C1.3  road crossing using pipe jacking method by June 2017</t>
  </si>
  <si>
    <t xml:space="preserve">% development of Road  Asset Management System </t>
  </si>
  <si>
    <t xml:space="preserve">100% Development of Roads Asset Management System </t>
  </si>
  <si>
    <t>"*100% Completion of Manhole Chambers.                    * 100% installation of fittings*100% Completion of Raw Water Extraction Chambers.                    * 100% Completion on floculation channels, Clarifiers &amp; Sand Filters.
*100% Completion of Clear Water Pumping Station.
Testing and Commissionin</t>
  </si>
  <si>
    <t>100% Installation of pumps and electrical fittings and Testing and Commissioning"</t>
  </si>
  <si>
    <t>*100% Installation of pumps and electrical fittings.
Testing and Commissioning</t>
  </si>
  <si>
    <t>"30% Construction of phase 4BA 5 Ml reservoir in Burgersfort and testing and commissioning</t>
  </si>
  <si>
    <t>To Construct 30% of phase 4BA 5 Ml reservoir in Burgersfort by June 2017.</t>
  </si>
  <si>
    <t>*10% Casting of reservoir wall and Construction of inlet &amp; outlet pipes and fittings.</t>
  </si>
  <si>
    <t>To Construct 80% of 1.1km 650m DIA and 500m of 450  DIA Steel Water Pipeline, 3LPE, Coated and cement Mortar lined</t>
  </si>
  <si>
    <t>80% completion of 400m long, 750mm diameter pipe line and 900m long, 450mm dimeter steel pipe</t>
  </si>
  <si>
    <t>To construct 80% of 400m long, 750mm diameter pipe line and 900m long, 450mm dimeter steel pipe line by June 2017.</t>
  </si>
  <si>
    <t>*15% Overall Completion of Road crossings.
* Jacking at Road R555 at Apies.
* Jacking at Road R555 at Fire Station.
* Jacking at Road R555 to Penge Junction.
*Jacking Railways crossin)</t>
  </si>
  <si>
    <t>To Construct 30% of Mooihoek/ Tubatse Bulk Water Supply Phase 4D: 3500m,650mm DIA and1500, 450mm DIA Steel Water Pipeline by June 2017.</t>
  </si>
  <si>
    <t>"40% Construction of Mooihoek Tubatse 4C2:2700, 500mm DIA and 2600, 400mm DIA Steel Water Pipeline, Installation of chambers fittings</t>
  </si>
  <si>
    <t>To Complete 20% of 21km of Pipeline from Jane Furse to Lobethal by June 2017.</t>
  </si>
  <si>
    <t xml:space="preserve">20% Completion of Pipeline from Jane Furse to Lobethal,Completion of valve chambers </t>
  </si>
  <si>
    <t xml:space="preserve">5% Completion of Pipeline from Jane Furse to Lobethal,Completion of valve chambers </t>
  </si>
  <si>
    <t>" 80% construction of 5.0km pump line, 10ML Reservoir for Makgeru to Schoonoord</t>
  </si>
  <si>
    <t>* 20% construction of reservoir.
 * Pumpline &amp; Gravity main.</t>
  </si>
  <si>
    <t>40 VIDP units constructed</t>
  </si>
  <si>
    <t>5% Development of O &amp; M Management Plan.( Conditional assessment of Elias Motsoaledi WTW and WWTW) plants, Development of inseption report, Development of status quo report)</t>
  </si>
  <si>
    <t xml:space="preserve">Incomplete GIS data, Assets register, TOR and tender documentation </t>
  </si>
  <si>
    <t>Incomplete GIS data, Assets register, TOR and water services infrastructure</t>
  </si>
  <si>
    <t xml:space="preserve">100% study of Groblersdal Bulk Sewer undertaken </t>
  </si>
  <si>
    <t>25% Surveying of exsting sewer network</t>
  </si>
  <si>
    <t xml:space="preserve">80% completion of 1.1km 650m DIA and 500m of 450  DIA Steel Water Pipeline  </t>
  </si>
  <si>
    <t>"30% of Mooihoek/ Tubatse Bulk Water Supply Phase 4D: 3500m,650mm DIA and1500, 450mm DIA Steel Water Pipeline, Installation of chambers and fittings</t>
  </si>
  <si>
    <t>"10% of Mooihoek/ Tubatse Bulk Water Supply Phase 4D: 3500m,650mm DIA and1500, 450mm DIA Steel Water Pipeline, Installation of chambers and fittings</t>
  </si>
  <si>
    <t>*10% Overall Completion
(40% Installation of pipe and welding of joints.
*20% Construction of Concrete Chambers &amp; Fittings)</t>
  </si>
  <si>
    <t xml:space="preserve">5% integrated water system  developed (Status quo development) </t>
  </si>
  <si>
    <t>25% Review of the by-law and promulgation</t>
  </si>
  <si>
    <t xml:space="preserve"> 25% development of water services tariff determination policy</t>
  </si>
  <si>
    <t xml:space="preserve">2 x Technical reports facilitated  x Marishane, Ga-Maloma, Gaphaahla-Marishane  and Lobethal Technical report approved </t>
  </si>
  <si>
    <t>construction at 20%</t>
  </si>
  <si>
    <t xml:space="preserve">10%Testing and commissioning </t>
  </si>
  <si>
    <t xml:space="preserve">20% Tafelkop Reticulation and Cost Recovery Constructed </t>
  </si>
  <si>
    <t>10% Construction of Sekwati Reticulation upgrade Phase 6</t>
  </si>
  <si>
    <t>25% Implementation of borehole Refurbishment Northern  Zone</t>
  </si>
  <si>
    <t>5% Completion of Reservoir ga – Nchabeleng 2, Makopa, Ga seroka and Sesehu and WDM Structures</t>
  </si>
  <si>
    <t xml:space="preserve">25% completion of Command Reservoir, pump station and pipelines </t>
  </si>
  <si>
    <t>15% completion of reticulation, reservoir, stand pipes at Ga-Malekane , Masha, GaMaepa.</t>
  </si>
  <si>
    <t>*20% completion of 1.1km 650m DIA and 500m of 450  DIA Steel Water Pipeline.
*20% Completion of Manhole Chambers and Fittings.</t>
  </si>
  <si>
    <t>10% Submission of technical report to DWS and approvals.Detail designs and drawings, appointment contractors.</t>
  </si>
  <si>
    <t>2 new pumps and motors, one Chlorine system, Inlet and outlet meters installed at Praktiseer WTW.</t>
  </si>
  <si>
    <t>To resolve 90 % registered sanitation incidents within 14 days.</t>
  </si>
  <si>
    <t>To resolve 90% registered water incidents within 14 days.</t>
  </si>
  <si>
    <t>To ensure 100% provision of electricity to all SDM water and sanitation connections consistently</t>
  </si>
  <si>
    <t xml:space="preserve">To provide  100% bulk water to consumers consistently by June 2017 </t>
  </si>
  <si>
    <t xml:space="preserve">To  provide  720ℓ Oil consistently to  diesel and petrol driven machines by June 2017 </t>
  </si>
  <si>
    <t xml:space="preserve">To  provide 1200ℓ Petrol consistently to petrol driven machines by June 2017 </t>
  </si>
  <si>
    <t xml:space="preserve">To  provide 80 000ℓ diesel consistently to diesel driven machines by June 2017 </t>
  </si>
  <si>
    <t xml:space="preserve">20% Development of Sanitation Master Plan ( status Quo analysis) </t>
  </si>
  <si>
    <t>% water source developed, lenth of 75mm diameter reticulation network, 1200m of 90mm diameter rising main and number of  100kl eleveted steel tank installed</t>
  </si>
  <si>
    <t>% water source developed, length of 75mm diameter reticulation network, 90mm diameter rising main and number of Jojo Tanks installed.</t>
  </si>
  <si>
    <t>% Length of 90mm diameter from the by-pass bulk water from maroteng to matsemela constructed and number of 150kl elevated steel tank installed.</t>
  </si>
  <si>
    <t xml:space="preserve">% Length of 90mm diameter from the college reservoir to Mabopo village constructed </t>
  </si>
  <si>
    <t>To construct 100% of 1,2km rising main by June 2017</t>
  </si>
  <si>
    <t>To construct 100% of 3000m length of 75mm diameter pipeline and connect to elevated steel tank by June 2017</t>
  </si>
  <si>
    <t>To refurbish 100% existing infrastructure and complete abundant water reticulation project by June 2017</t>
  </si>
  <si>
    <t>To construct 100% of 1500mm of 75mm diameter pipe line by June 2017</t>
  </si>
  <si>
    <t>To construct 100% of  one 200kl elevated steel tank and the 3000m length of 65mm diameter pipeline June 2017</t>
  </si>
  <si>
    <t>Repairs and maintanance (Turn around time for  sanitation incidents response)</t>
  </si>
  <si>
    <t>Improve respond time to water incidents</t>
  </si>
  <si>
    <t>Electricity supply for water and sanitation connections (Bulk electricity purchase)</t>
  </si>
  <si>
    <t xml:space="preserve">%  of 6 million Kwh of annual electricity demand supplied    </t>
  </si>
  <si>
    <t>Bulk water supply to reservoirs).</t>
  </si>
  <si>
    <t>100% development of sanitation master plan</t>
  </si>
  <si>
    <t>To construct 100% of 3800m of 75mm diameter reticulation network ,1200m of 90mm diameter rising main and install four Jojo tank by June 2017</t>
  </si>
  <si>
    <t>To construct 100% of 2 500m length of 65mm diameter pipeline and installation of steel tank by June 2017</t>
  </si>
  <si>
    <t>To, construct 100% of 3800m of 75mm diameter reticulation network ,1200m of 90mm diameter rising main and install one 100kl elevated steel tank by June 2017</t>
  </si>
  <si>
    <t>To construct 100%  of 3000m of 90mm diameter from the college reservoir to mabopo village by June 2017</t>
  </si>
  <si>
    <t> To construct 100% of 1200 length of 90mm diameter from the by-pass bulk water from maroteng to matsemela and Install of 150kl elevated steel tank by June 2017</t>
  </si>
  <si>
    <t>To, construct 100% of 3800m of 75mm diameter reticulation network, 1200m of 90mm diameter rising main and install one 100kl eleveted steel tank by June 2017</t>
  </si>
  <si>
    <t>To, construct 100% of 1800m of 75mm diameter reticulation network, 800m of 90mm diameter rising main with four Jojo Tanks by June 2017</t>
  </si>
  <si>
    <t>To Install  two new pumps and motors, one Chlorine system, Inlet and outlet meters by June 2017</t>
  </si>
  <si>
    <t>To construct 100% of 3500m of 75mm diameter reticulation network and 1200m of 90mm diameter rising main with four Jojo Tanks by June 2017</t>
  </si>
  <si>
    <t>To review  Service level agreements (SLAs) by June 2017 (2x LNW, 1X JS Moroka, 1X Ohrigstad, 1X Burgersfort)</t>
  </si>
  <si>
    <t>2x Council approved Water Safety &amp; Waste Water Abatement plans</t>
  </si>
  <si>
    <t>20% Construction of reticulation lines at Morgenzon and Stad Van Masleroem; Gravity main, installation of street taps.</t>
  </si>
  <si>
    <t>100%  Completion of bulk water reticulation in Mooiplaas and Strydkraal Supplement</t>
  </si>
  <si>
    <t xml:space="preserve">50 % Completion of water reticulation in Ga selepe, Monametsi, Mosotsi and Paschas </t>
  </si>
  <si>
    <t>% Completion of bulk water reticulation in Mooiplaas and Strydkraal Supplement</t>
  </si>
  <si>
    <t xml:space="preserve">%Completion of water reticulation in Ga selepe, Monametsi, Mosotsi and Paschas </t>
  </si>
  <si>
    <t>"*100% completion of 60 km Gravity pipeline to Motse west * 100% installation of chambers and fittings * Testing and commissioning</t>
  </si>
  <si>
    <t>Percentage of road crossings constructed</t>
  </si>
  <si>
    <t>WSIG - FTLM Phashamakgalanoto borehole equipping and reticulation.</t>
  </si>
  <si>
    <t>%, Length of 3800 of 75mm diameter reticulation network, 1 90mm diameter rising main and number 100kl elevated steel tank installed.</t>
  </si>
  <si>
    <t>PROGRESS (Achieved/not achieved)</t>
  </si>
  <si>
    <t>ACTUAL PROGRESS</t>
  </si>
  <si>
    <t>CHALLENGES</t>
  </si>
  <si>
    <t>REMEDIAL ACTIONS</t>
  </si>
  <si>
    <t>None</t>
  </si>
  <si>
    <t>Continuous theft and vandalism; delayed invoice payments leading to cut off by eskom, Delay of readings for capturing</t>
  </si>
  <si>
    <t>Secure the infrastructure;conduct community awereneses,</t>
  </si>
  <si>
    <t>More pumps and motors are converted to electricity</t>
  </si>
  <si>
    <t>Achieved</t>
  </si>
  <si>
    <t>Not Achieved</t>
  </si>
  <si>
    <t xml:space="preserve">25% of 2 515.5Mℓ of  annual water volume supplied </t>
  </si>
  <si>
    <t>100% registered sanitation incidents resolved within 14 days</t>
  </si>
  <si>
    <t>Shortage of material</t>
  </si>
  <si>
    <t>Bulk purchase of material at stores</t>
  </si>
  <si>
    <t>Q4 TARGET</t>
  </si>
  <si>
    <t>91% registered incidents resolved within 14 days</t>
  </si>
  <si>
    <t>41% of 616 962 million Kwh of annual electricity demand supplied</t>
  </si>
  <si>
    <t>114% of annual water volume supplied (2 875 697 Mℓ)</t>
  </si>
  <si>
    <r>
      <rPr>
        <sz val="11"/>
        <color theme="1"/>
        <rFont val="Calibri"/>
        <family val="2"/>
        <scheme val="minor"/>
      </rPr>
      <t>11 517ℓ</t>
    </r>
    <r>
      <rPr>
        <sz val="11"/>
        <color theme="1"/>
        <rFont val="Arial"/>
        <family val="2"/>
      </rPr>
      <t xml:space="preserve"> of diesel supplied annually.</t>
    </r>
  </si>
  <si>
    <r>
      <rPr>
        <sz val="11"/>
        <color theme="1"/>
        <rFont val="Calibri"/>
        <family val="2"/>
        <scheme val="minor"/>
      </rPr>
      <t>268ℓ</t>
    </r>
    <r>
      <rPr>
        <sz val="11"/>
        <color theme="1"/>
        <rFont val="Arial"/>
        <family val="2"/>
      </rPr>
      <t xml:space="preserve"> of petrol supplied annually.</t>
    </r>
  </si>
  <si>
    <r>
      <rPr>
        <sz val="11"/>
        <color theme="1"/>
        <rFont val="Calibri"/>
        <family val="2"/>
        <scheme val="minor"/>
      </rPr>
      <t>249.9ℓ</t>
    </r>
    <r>
      <rPr>
        <sz val="11"/>
        <color theme="1"/>
        <rFont val="Arial"/>
        <family val="2"/>
      </rPr>
      <t xml:space="preserve"> of oil supplied annually.</t>
    </r>
  </si>
  <si>
    <t xml:space="preserve">Achieved </t>
  </si>
  <si>
    <t>Draft contract developed and submitted to both parties for signatures</t>
  </si>
  <si>
    <t xml:space="preserve">Awaiting comments from CSIR legal division </t>
  </si>
  <si>
    <t xml:space="preserve">Expedite signing of the contract by Oct 2016 </t>
  </si>
  <si>
    <t xml:space="preserve">Not Achieved </t>
  </si>
  <si>
    <t xml:space="preserve">251 samples analysed </t>
  </si>
  <si>
    <t xml:space="preserve">Vacany created in Fetakgomo </t>
  </si>
  <si>
    <t>Fill vacant water quality officer position in Fetakgomo by October 2016</t>
  </si>
  <si>
    <t xml:space="preserve">1 quarterly  report submitted </t>
  </si>
  <si>
    <t xml:space="preserve">None </t>
  </si>
  <si>
    <t>Not achieved</t>
  </si>
  <si>
    <t>PSP's has been appointed.</t>
  </si>
  <si>
    <t>Appointment processess of PSP's took long.</t>
  </si>
  <si>
    <t>Project to be handed-over to Cluster Managers to run the projects and make inputs.</t>
  </si>
  <si>
    <t>The PSP has submitted the close-out report, waiting for further instructions to start with CCTV survey of the network.</t>
  </si>
  <si>
    <t>Not enough budget for CCTV survey work</t>
  </si>
  <si>
    <t>Give instructions to the PSP's to proceed with the survey work. The current budget to be adjusted during the budget adjustment.</t>
  </si>
  <si>
    <r>
      <rPr>
        <b/>
        <sz val="11"/>
        <rFont val="Arial"/>
        <family val="2"/>
      </rPr>
      <t>0% Pumpstation</t>
    </r>
    <r>
      <rPr>
        <sz val="11"/>
        <rFont val="Arial"/>
        <family val="2"/>
      </rPr>
      <t xml:space="preserve"> 1&amp; 2 upgrade to 4MWa. VO approved by DWS on 31 March 2017 subject to SDM following their SCM processes  </t>
    </r>
  </si>
  <si>
    <t>VO was finalized on the 20th June 2017, Letters were sent last week onte 30th June 2017</t>
  </si>
  <si>
    <t>Contractor to submit new program to resume with the commissioning</t>
  </si>
  <si>
    <r>
      <rPr>
        <b/>
        <sz val="12"/>
        <rFont val="Arial"/>
        <family val="2"/>
      </rPr>
      <t>Overall progress : 97%.</t>
    </r>
    <r>
      <rPr>
        <sz val="12"/>
        <rFont val="Arial"/>
        <family val="2"/>
      </rPr>
      <t xml:space="preserve">
*Manhole Chambers 100%
*Raw water extraction chamber &amp; associated pipe work :100%
*Raw water inlet channel : 100%
*Flocculation channels, clarifiers &amp; sand filter: 100%
*Clear water pumping station : 94%
</t>
    </r>
  </si>
  <si>
    <t xml:space="preserve">*Mechanical and Electrical must be completed first. The remaining civil works depends on the M&amp;E components.
</t>
  </si>
  <si>
    <t>*Consultants was requested a recovery plan showing financial implication for both professional fees and construction.</t>
  </si>
  <si>
    <r>
      <t xml:space="preserve"> </t>
    </r>
    <r>
      <rPr>
        <b/>
        <sz val="12"/>
        <rFont val="Arial"/>
        <family val="2"/>
      </rPr>
      <t>Overall progress : 77%</t>
    </r>
    <r>
      <rPr>
        <sz val="12"/>
        <rFont val="Arial"/>
        <family val="2"/>
      </rPr>
      <t xml:space="preserve">
*Manhole Chambers 
Excavations : 96%
*Floor Slabs : 96%
*Walls : 95%
*Roof Slabs : 53%
*Connections and Fittings : 96%</t>
    </r>
    <r>
      <rPr>
        <sz val="12"/>
        <color rgb="FFFF0000"/>
        <rFont val="Arial"/>
        <family val="2"/>
      </rPr>
      <t xml:space="preserve">
</t>
    </r>
    <r>
      <rPr>
        <sz val="12"/>
        <rFont val="Arial"/>
        <family val="2"/>
      </rPr>
      <t xml:space="preserve">*Pressure testing sections (1-5) : 0%
*(Manhole Chamber, Connections,Pressure Testing outstanding).
</t>
    </r>
  </si>
  <si>
    <t xml:space="preserve">*Pipeline traversing on private land delayed project.
 * Shortage of skilled personnel.
</t>
  </si>
  <si>
    <t>Consultants was requested a recovery plan showing financial implications for both professional fees and constructor</t>
  </si>
  <si>
    <r>
      <t xml:space="preserve">Project 7 : 88%
Project 8 : 95%
Project 9 : 84%
Project 10: 0%
Project 11 : 57%
Project 12 :52%
Overall pipe laying progress : 100%
Overall chambers and fittings:62%
Overall progress of project 7-12: </t>
    </r>
    <r>
      <rPr>
        <sz val="12"/>
        <color rgb="FFFF0000"/>
        <rFont val="Arial"/>
        <family val="2"/>
      </rPr>
      <t>74%</t>
    </r>
    <r>
      <rPr>
        <sz val="12"/>
        <rFont val="Arial"/>
        <family val="2"/>
      </rPr>
      <t xml:space="preserve">
</t>
    </r>
  </si>
  <si>
    <t>*Progress on project 10 delayed by land claims. Farmers extended their boundaries along the pipeline route. Access is minimized.</t>
  </si>
  <si>
    <t>Consultants was requested a recovery plan showing financial implication for both professional fees and constructor</t>
  </si>
  <si>
    <r>
      <rPr>
        <b/>
        <sz val="12"/>
        <rFont val="Arial"/>
        <family val="2"/>
      </rPr>
      <t>Overall progress : 86% 
*Raw water pump station : 100%</t>
    </r>
    <r>
      <rPr>
        <sz val="12"/>
        <rFont val="Arial"/>
        <family val="2"/>
      </rPr>
      <t xml:space="preserve">
*Installation of pumps: 100%
*Electrical fittings: 100%
</t>
    </r>
    <r>
      <rPr>
        <b/>
        <sz val="12"/>
        <rFont val="Arial"/>
        <family val="2"/>
      </rPr>
      <t>*Clear water pump station : 78%</t>
    </r>
    <r>
      <rPr>
        <sz val="12"/>
        <rFont val="Arial"/>
        <family val="2"/>
      </rPr>
      <t xml:space="preserve">
*Installation of pumps: 100%
*Electrical fittings: 73%
</t>
    </r>
    <r>
      <rPr>
        <b/>
        <sz val="12"/>
        <rFont val="Arial"/>
        <family val="2"/>
      </rPr>
      <t>Booster pump station : 90%</t>
    </r>
    <r>
      <rPr>
        <sz val="12"/>
        <rFont val="Arial"/>
        <family val="2"/>
      </rPr>
      <t xml:space="preserve">
Pump Installation:100%
Electrical fittings: 79%
</t>
    </r>
  </si>
  <si>
    <t>*Suppliers payments  delays Impacted on the contractors programme.</t>
  </si>
  <si>
    <t>Consultants was requested a recovery plan showing financial implecation for both professional fees and constructor</t>
  </si>
  <si>
    <r>
      <rPr>
        <b/>
        <sz val="12"/>
        <rFont val="Arial"/>
        <family val="2"/>
      </rPr>
      <t xml:space="preserve">*Overall progress is at 95% </t>
    </r>
    <r>
      <rPr>
        <sz val="12"/>
        <rFont val="Arial"/>
        <family val="2"/>
      </rPr>
      <t xml:space="preserve">
*The outstanding works entails inlet &amp; outlet pipelaying @ 88%, manhole chambers @ 73%.
*Testing and Commissioning 0%
*Completion Date:31 May 2017</t>
    </r>
  </si>
  <si>
    <t>*Instruction was issued for redoing of the work due to poor finishings.</t>
  </si>
  <si>
    <t>* Contractor was able to source skilled workers to assist.Remedial progressing as per Engineer's instruction.</t>
  </si>
  <si>
    <r>
      <rPr>
        <b/>
        <sz val="12"/>
        <rFont val="Arial"/>
        <family val="2"/>
      </rPr>
      <t>*Overall Progress is 98%.</t>
    </r>
    <r>
      <rPr>
        <sz val="12"/>
        <rFont val="Arial"/>
        <family val="2"/>
      </rPr>
      <t xml:space="preserve">
*Pipe laying at 100% 500mm Ø, 
*750mm Ø at 100% completion. 
*The manhole chambers at 100%
*Fittings at 20%.
 *Completion Date: 31 May 2017   
</t>
    </r>
  </si>
  <si>
    <r>
      <rPr>
        <b/>
        <sz val="12"/>
        <rFont val="Arial"/>
        <family val="2"/>
      </rPr>
      <t>*Overall completion is 25%</t>
    </r>
    <r>
      <rPr>
        <sz val="12"/>
        <rFont val="Arial"/>
        <family val="2"/>
      </rPr>
      <t xml:space="preserve">
*Excavation for pipe laying of 750mm</t>
    </r>
    <r>
      <rPr>
        <sz val="12"/>
        <rFont val="Calibri"/>
        <family val="2"/>
      </rPr>
      <t>Ø</t>
    </r>
    <r>
      <rPr>
        <sz val="12"/>
        <rFont val="Arial"/>
        <family val="2"/>
      </rPr>
      <t xml:space="preserve">  41%
* Manhole chambers  65%                                
*Completion Date:15 Oct 2016
</t>
    </r>
  </si>
  <si>
    <t xml:space="preserve">*No Contractor on site.
*Safety is a serious concern.
* Open excavation barricading stolen.
</t>
  </si>
  <si>
    <t>Terminated</t>
  </si>
  <si>
    <r>
      <t xml:space="preserve">*Overall Progress is 100% 
</t>
    </r>
    <r>
      <rPr>
        <sz val="12"/>
        <rFont val="Arial"/>
        <family val="2"/>
      </rPr>
      <t xml:space="preserve">
* The remaining crossing is at 80%.
*Completion Date:31 May 2017
</t>
    </r>
  </si>
  <si>
    <r>
      <t>*</t>
    </r>
    <r>
      <rPr>
        <b/>
        <sz val="12"/>
        <rFont val="Arial"/>
        <family val="2"/>
      </rPr>
      <t>The overall progress is 100% completed.</t>
    </r>
    <r>
      <rPr>
        <sz val="12"/>
        <rFont val="Arial"/>
        <family val="2"/>
      </rPr>
      <t xml:space="preserve">
*Completion Date:31 October 2016
</t>
    </r>
  </si>
  <si>
    <r>
      <rPr>
        <b/>
        <sz val="12"/>
        <rFont val="Arial"/>
        <family val="2"/>
      </rPr>
      <t>*The overall progress is 80% completion.</t>
    </r>
    <r>
      <rPr>
        <sz val="12"/>
        <rFont val="Arial"/>
        <family val="2"/>
      </rPr>
      <t xml:space="preserve">
*Steel pipe installation &amp; welding joints for 400mm Ø is 91%.
*Steel pipe installation &amp; elding joints for 500mm Ø is 83%.
*Manhole chambers 58%.
*Fittings 20%
*Completion Date:31 May 2017
*Manhole chambers 44%.
*Completion Date: 31 Oct 2016
</t>
    </r>
  </si>
  <si>
    <t>*Slow progress.
* Cashflow problems.</t>
  </si>
  <si>
    <t>* Subcontractor to assist with installation of fittings is appointed.</t>
  </si>
  <si>
    <r>
      <t xml:space="preserve">*85% of construction completed.
</t>
    </r>
    <r>
      <rPr>
        <sz val="12"/>
        <rFont val="Arial"/>
        <family val="2"/>
      </rPr>
      <t xml:space="preserve">*Outstanding Work: 400m of pipeline, 14 scour valves, 2 air valves, 5- take off valves, 1 gate valve and testing.
Completion Date: To be confirmed upon approval of the submitted variation order.
</t>
    </r>
  </si>
  <si>
    <t xml:space="preserve">*Termination by contractor.
*Lack of sufficient funds to complete the project.
</t>
  </si>
  <si>
    <t>*Overall progress is 47%.
*Reservoir is at 51%
*Pipelne is at 43%</t>
  </si>
  <si>
    <t>* Social related project delays.
*Frequent disruptions and non payment of PSP.</t>
  </si>
  <si>
    <t>*Plan to recover the lost time to be submitted.</t>
  </si>
  <si>
    <r>
      <t>*</t>
    </r>
    <r>
      <rPr>
        <b/>
        <sz val="11"/>
        <rFont val="Calibri"/>
        <family val="2"/>
        <scheme val="minor"/>
      </rPr>
      <t>95% Physical Progress on site and 20 unit to be signed off</t>
    </r>
    <r>
      <rPr>
        <sz val="11"/>
        <rFont val="Calibri"/>
        <family val="2"/>
        <scheme val="minor"/>
      </rPr>
      <t>.</t>
    </r>
  </si>
  <si>
    <t>*None</t>
  </si>
  <si>
    <t>*At procurement stage</t>
  </si>
  <si>
    <t>Business Plans and Scoping Report submitted late</t>
  </si>
  <si>
    <t>To fast tract the appointment of the contractor.</t>
  </si>
  <si>
    <t>*Scope of work was revised and the physical progress is at 50%.</t>
  </si>
  <si>
    <t>late appointment of the contractor.</t>
  </si>
  <si>
    <t xml:space="preserve">To fast tract the construction. </t>
  </si>
  <si>
    <t>*Scoping Report was submitted and there is no source in the area.</t>
  </si>
  <si>
    <t>There is no source in the area.</t>
  </si>
  <si>
    <t>To establish alternative source first.</t>
  </si>
  <si>
    <r>
      <t>*90</t>
    </r>
    <r>
      <rPr>
        <b/>
        <sz val="11"/>
        <color theme="1"/>
        <rFont val="Arial"/>
        <family val="2"/>
      </rPr>
      <t>% physical progress on site</t>
    </r>
    <r>
      <rPr>
        <sz val="11"/>
        <color theme="1"/>
        <rFont val="Arial"/>
        <family val="2"/>
      </rPr>
      <t>.</t>
    </r>
  </si>
  <si>
    <t>*33% physical progress on site and the steel stank delivered on site and steel pipes delivered.</t>
  </si>
  <si>
    <t>Late introduction of the contractor to the community</t>
  </si>
  <si>
    <t>To fast tract the construction process</t>
  </si>
  <si>
    <t>*90 physical progress on site and the contractor is busy with the final touch ups.</t>
  </si>
  <si>
    <t>*Late submission of scoping report and BP .
*Late introduction of the contractor to the community</t>
  </si>
  <si>
    <t xml:space="preserve">*At Procument stage </t>
  </si>
  <si>
    <t>Late appointment of the contractor.</t>
  </si>
  <si>
    <t>To fast tract the appointment of the PSP</t>
  </si>
  <si>
    <r>
      <t xml:space="preserve">WSIG - MKLM </t>
    </r>
    <r>
      <rPr>
        <b/>
        <sz val="11"/>
        <color theme="1"/>
        <rFont val="Arial"/>
        <family val="2"/>
      </rPr>
      <t>Thabampshe</t>
    </r>
    <r>
      <rPr>
        <sz val="11"/>
        <color theme="1"/>
        <rFont val="Arial"/>
        <family val="2"/>
      </rPr>
      <t xml:space="preserve"> water supply </t>
    </r>
  </si>
  <si>
    <t>40% of 2000m rising main line to existing storage at Phaahla (Mamoshalela)</t>
  </si>
  <si>
    <t>* The appointed Consultant quited job and the project is implemented internally and at the procurement stage.</t>
  </si>
  <si>
    <t>*Late implementation of the Project.</t>
  </si>
  <si>
    <t>*To fast tract the appointment of the contractor.</t>
  </si>
  <si>
    <t>Memo for the requisition of the payment of the contractor.</t>
  </si>
  <si>
    <r>
      <t xml:space="preserve">WSIG - MKLM </t>
    </r>
    <r>
      <rPr>
        <b/>
        <sz val="11"/>
        <rFont val="Arial"/>
        <family val="2"/>
      </rPr>
      <t>Ga-Komane</t>
    </r>
    <r>
      <rPr>
        <sz val="11"/>
        <rFont val="Arial"/>
        <family val="2"/>
      </rPr>
      <t xml:space="preserve"> village water supply.  </t>
    </r>
  </si>
  <si>
    <t>% of Borehole development, construction of 1 800m and  2400m reticulation network. Installation 50kl elevated steel tank.</t>
  </si>
  <si>
    <t>40% complete Borehole development, construction of 1 800m and  2400m reticulation network. Installation 50kl elevated steel tank.</t>
  </si>
  <si>
    <t xml:space="preserve">* The appointed Consultant is busy with the Scoping Report and Geohydrologist went to site for Ground Investigation. </t>
  </si>
  <si>
    <t xml:space="preserve">* Late Re-appointment of the Consultant. </t>
  </si>
  <si>
    <t>*To fast tract the finalising of the Scoping Report.</t>
  </si>
  <si>
    <r>
      <t>*</t>
    </r>
    <r>
      <rPr>
        <b/>
        <sz val="11"/>
        <color theme="1"/>
        <rFont val="Arial"/>
        <family val="2"/>
      </rPr>
      <t xml:space="preserve">95% physical completion </t>
    </r>
    <r>
      <rPr>
        <sz val="11"/>
        <color theme="1"/>
        <rFont val="Arial"/>
        <family val="2"/>
      </rPr>
      <t>on site and the project on the commisioning stage.</t>
    </r>
  </si>
  <si>
    <t>Register for Briefing Csseion</t>
  </si>
  <si>
    <t>*25% physical progress on site.</t>
  </si>
  <si>
    <t>Delays in the procumenent of the land for the Booster pump station.</t>
  </si>
  <si>
    <t>*55% physical progress on site.</t>
  </si>
  <si>
    <t xml:space="preserve">none </t>
  </si>
  <si>
    <t>*18% physical progress and the equipping of the borehole in progress.</t>
  </si>
  <si>
    <t>Contractor behind in progress</t>
  </si>
  <si>
    <t>To fast track the construction progress.</t>
  </si>
  <si>
    <t>To fast track the appointment of the contractor</t>
  </si>
  <si>
    <r>
      <t>* 95</t>
    </r>
    <r>
      <rPr>
        <b/>
        <sz val="11"/>
        <color theme="1"/>
        <rFont val="Arial"/>
        <family val="2"/>
      </rPr>
      <t>% Physical Progres</t>
    </r>
    <r>
      <rPr>
        <sz val="11"/>
        <color theme="1"/>
        <rFont val="Arial"/>
        <family val="2"/>
      </rPr>
      <t>s on site and to commission the projects few weeks to come.</t>
    </r>
  </si>
  <si>
    <t>40% Completion of commissioning of GaMalekana to Jane Furse Bulk line,rising main and pumpstation 1&amp;2.</t>
  </si>
  <si>
    <t>*5% Overall Completion
*Completion of Manhole Chambers.                    * 100% installation of fittings*100% Completion of Raw Water Extraction Chambers.                    * 100% Completion on floculation channels, Clarifiers &amp; Sand Filters._x000D_
*100% Completion of Clear Water Pumping Station._x000D_
* 5*Testing and Commissioning.</t>
  </si>
  <si>
    <t>*100% Completion of Manhole Chambers.                    * 20% installation of fittings</t>
  </si>
  <si>
    <t>*15% completion of 60 km Gravity pipeline to Motse west * 100% installation of chambers and fittings * Testing and commissioning</t>
  </si>
  <si>
    <t>60% Construction</t>
  </si>
  <si>
    <t>10% Construction</t>
  </si>
  <si>
    <t>40% Construction</t>
  </si>
  <si>
    <t>PLANNING, REGULATION &amp; GOVERNANCE</t>
  </si>
  <si>
    <t>OPERATION &amp; MAINTENANCE AND SCIENTIFIC SERVICES</t>
  </si>
  <si>
    <t>PROJECT MANAGEMENT UNIT (RBIG &amp; WSIG)</t>
  </si>
  <si>
    <t>PROJECT MANAGEMENT UNIT (MIG)</t>
  </si>
  <si>
    <t>100 % expenditure</t>
  </si>
  <si>
    <t>100% expenditure</t>
  </si>
  <si>
    <t>Withdrawal of funds by Treasury Department that led to non payment of service providers for May and June 2017</t>
  </si>
  <si>
    <t>All outstanding payments to be paid in July 2017</t>
  </si>
  <si>
    <t>3 795  VIP Sanitation toilets  completed (Ephraim Mogale= 675 ,Elias Motsoaledi = 750,  Makhuduthamaga = 898, Fetakgomo = 615, Tubatse = 858)</t>
  </si>
  <si>
    <t>Ephraim Mogale =725, Elias Motsoaledi =1359 , Makhuduthamaga= 615, Fetakgomo =1015, Tubatse =1096 Total= 4810</t>
  </si>
  <si>
    <t xml:space="preserve">Budget reduction of R56million  impacted on the financial commitment which the municipality has with PSPs and Cessionary holders for the remainder of 2016/17. </t>
  </si>
  <si>
    <t>Process all outstanding payments in July 2017</t>
  </si>
  <si>
    <t xml:space="preserve">Progress report </t>
  </si>
  <si>
    <r>
      <rPr>
        <b/>
        <sz val="11"/>
        <rFont val="Arial"/>
        <family val="2"/>
      </rPr>
      <t>Contract B</t>
    </r>
    <r>
      <rPr>
        <sz val="11"/>
        <rFont val="Arial"/>
        <family val="2"/>
      </rPr>
      <t xml:space="preserve"> 
Overall progress to date is at 3%. The 3 reservoirs are 74% complete.  </t>
    </r>
    <r>
      <rPr>
        <b/>
        <sz val="11"/>
        <rFont val="Arial"/>
        <family val="2"/>
      </rPr>
      <t>Contract A</t>
    </r>
    <r>
      <rPr>
        <sz val="11"/>
        <rFont val="Arial"/>
        <family val="2"/>
      </rPr>
      <t xml:space="preserve">-Overall progress is at 6%. All 4 reservoirs (210, 80, 80 &amp;80 KL) are completed.
</t>
    </r>
  </si>
  <si>
    <r>
      <rPr>
        <b/>
        <sz val="11"/>
        <rFont val="Arial"/>
        <family val="2"/>
      </rPr>
      <t>Contract B</t>
    </r>
    <r>
      <rPr>
        <sz val="11"/>
        <rFont val="Arial"/>
        <family val="2"/>
      </rPr>
      <t>- The community stopped the reservoir contractor because they want the labourers to be hired on a rotational basis.</t>
    </r>
    <r>
      <rPr>
        <b/>
        <sz val="11"/>
        <rFont val="Arial"/>
        <family val="2"/>
      </rPr>
      <t>Contract A</t>
    </r>
    <r>
      <rPr>
        <sz val="11"/>
        <rFont val="Arial"/>
        <family val="2"/>
      </rPr>
      <t>-The contractor has a delay of the supply of reservoir fittings.</t>
    </r>
  </si>
  <si>
    <r>
      <rPr>
        <b/>
        <sz val="11"/>
        <rFont val="Arial"/>
        <family val="2"/>
      </rPr>
      <t>Contract B</t>
    </r>
    <r>
      <rPr>
        <sz val="11"/>
        <rFont val="Arial"/>
        <family val="2"/>
      </rPr>
      <t xml:space="preserve">- The contractor to utilize rotation system of employment to cover the list of employment. </t>
    </r>
    <r>
      <rPr>
        <b/>
        <sz val="11"/>
        <rFont val="Arial"/>
        <family val="2"/>
      </rPr>
      <t>Contract A</t>
    </r>
    <r>
      <rPr>
        <sz val="11"/>
        <rFont val="Arial"/>
        <family val="2"/>
      </rPr>
      <t>-70% of fittings are delivered and the balance to be delivered by June 2017.</t>
    </r>
  </si>
  <si>
    <r>
      <rPr>
        <b/>
        <sz val="11"/>
        <color theme="1"/>
        <rFont val="Arial"/>
        <family val="2"/>
      </rPr>
      <t>3.8Ml Dindela  reservoir</t>
    </r>
    <r>
      <rPr>
        <sz val="11"/>
        <color theme="1"/>
        <rFont val="Arial"/>
        <family val="2"/>
      </rPr>
      <t xml:space="preserve">- Physical progress is at 35 % and contract intention to termination letter sent, waiting for 14 days to lapse before finalizing the termination processes. </t>
    </r>
    <r>
      <rPr>
        <b/>
        <sz val="11"/>
        <color theme="1"/>
        <rFont val="Arial"/>
        <family val="2"/>
      </rPr>
      <t>Pump Station-</t>
    </r>
    <r>
      <rPr>
        <sz val="11"/>
        <color theme="1"/>
        <rFont val="Arial"/>
        <family val="2"/>
      </rPr>
      <t>Notice of intension to amend the contract or agreement in terms section 116 (3) of the MFMA  finalized,</t>
    </r>
  </si>
  <si>
    <t xml:space="preserve">3.8 Mℓ Dindela Reservoir 
Project to be termination due to poor performance. Pump Station Variation order to be approved by bid committees for amended scope of works.
</t>
  </si>
  <si>
    <t xml:space="preserve">3.8 Mℓ Dindela Reservoir 
Advertise new contract by June 2017 and continue project in 2017/18.Pump Station
Variation order to be approved by June 2017 and project to be continued in 2017/18 financial year  
</t>
  </si>
  <si>
    <t xml:space="preserve">Projects overall Progress 5%.Pipe laid 
19,9 km of 75mm dia =87%.54,516 km of 110 mm dia = 90%
</t>
  </si>
  <si>
    <t xml:space="preserve">Lepelle NW was expected to refurbish and commission the bulk line to Nkadimeng and the command Reservoir.Some of the uPVC lines must be converted to Steel pipeline and this will affect the cost of the project. 
</t>
  </si>
  <si>
    <t>Meeting with Lepelle Northern Water to be arranged to provide clarity on  refurbishment scheme.Apply for budget maintenance with COGSTA. Motivate the utilization of contingencies for items with change of specification</t>
  </si>
  <si>
    <t>20% Construction of Sekwati Reticulation upgrade Phase 4</t>
  </si>
  <si>
    <t>overall progress is 5%</t>
  </si>
  <si>
    <t xml:space="preserve">1. Application for extension of time to 23 July has been submitted. 2. Repetitive vandalism on the completed works, might affect the hand over. </t>
  </si>
  <si>
    <t>. Approve the extension of time application</t>
  </si>
  <si>
    <t>30% Construction of reticulation lines at Morgenzon and Stad Van Masleroem; Gravity main, installation of street taps</t>
  </si>
  <si>
    <t>achieved</t>
  </si>
  <si>
    <t>overall progress is 48%</t>
  </si>
  <si>
    <r>
      <t>To finalize 80% Nkadimeng: Phase 9 to 11 (Makhuduthamakga) - Ditlabaneng, Letlhabile,Tshatane, Sebetsane, Kgoalane &amp; MAtsebenge)</t>
    </r>
    <r>
      <rPr>
        <b/>
        <sz val="11"/>
        <rFont val="Arial"/>
        <family val="2"/>
      </rPr>
      <t xml:space="preserve"> Phase 11A</t>
    </r>
  </si>
  <si>
    <t>30% Completion of Concrete reservoirs; Bulk Water Supply; Reticulation.</t>
  </si>
  <si>
    <t>17% overall progress</t>
  </si>
  <si>
    <t>Social issues that delayed the project for months</t>
  </si>
  <si>
    <t>requires intervention of MMC</t>
  </si>
  <si>
    <t xml:space="preserve"> 30% Implementation of borehole Refurbishment Southern Zone</t>
  </si>
  <si>
    <t xml:space="preserve">Overall progress 0%
</t>
  </si>
  <si>
    <t>Cashflow problem and budget reduction</t>
  </si>
  <si>
    <t xml:space="preserve"> 25% Implementation of borehole Refurbishment Northern  Zone</t>
  </si>
  <si>
    <t xml:space="preserve">Overall progress 8% 
</t>
  </si>
  <si>
    <t>Process all outstanding payments in July 2018</t>
  </si>
  <si>
    <t xml:space="preserve">Overall progress = 0%
</t>
  </si>
  <si>
    <t xml:space="preserve">Contractor delayed with finalization of snag list items.  </t>
  </si>
  <si>
    <t>Commissioning will be done in the second week of July 2017</t>
  </si>
  <si>
    <t>30%  Completion of bulk water reticulation in Mooiplaas and Strydkraal Supplement</t>
  </si>
  <si>
    <t>Overall progress 5%</t>
  </si>
  <si>
    <t>The Tribal Authority of Strydkraal area is not in favour of the residents settling in their area sitting that they are there illegally and have stopped the project to install supply of electricity by Eskom. In retribution therefore, the Tribal Authority of Mashung/ Nchabeleng area has stopped the Water project in their area as the pipe route passes along their area to the reservoir.”</t>
  </si>
  <si>
    <t>Contractually the project will be suspended and according to GCC which governs the contract, we have 84 days to resolve the matter before the contractor can go back to site. The matter has been reported to the MMC for urgent intervention</t>
  </si>
  <si>
    <t>0% Completion of Concrete reservoirs; Bulk Water Supply; Reticulation.</t>
  </si>
  <si>
    <t xml:space="preserve">Overall progress at 17%. </t>
  </si>
  <si>
    <t>none</t>
  </si>
  <si>
    <t>10% testing and commissionning</t>
  </si>
  <si>
    <t>overall progress is 2%</t>
  </si>
  <si>
    <t xml:space="preserve">budget reduction impacted on the financial commitment which the municipality has with PSPs and Cessionary holders for the remainder of 2016/17. </t>
  </si>
  <si>
    <t>Process payments in July 2017</t>
  </si>
  <si>
    <t>Litigation</t>
  </si>
  <si>
    <t>Resolve the letigation</t>
  </si>
  <si>
    <t>20% completion of reticulation, reservoir, stand pipes at Ga-Malekane , Masha, GaMaepa.</t>
  </si>
  <si>
    <t>To finalise 100% Technical report, MIS registration, Designs and Tender documents  for Ga-Mashabela water reticulation by June 2017</t>
  </si>
  <si>
    <t>Ga Mashabela Water Reticulation</t>
  </si>
  <si>
    <t xml:space="preserve">Approved DWS Technical reports </t>
  </si>
  <si>
    <t>100% MIS project registration, detailed design and tender tender stage</t>
  </si>
  <si>
    <t xml:space="preserve"> 100% Technical report, MIS registration, Designs and Tender documents  for Ga-Mashabela water reticulation by June 2017</t>
  </si>
  <si>
    <t>Draft documents presented in the design committee and Bid Specification Committee(BSC)</t>
  </si>
  <si>
    <t xml:space="preserve">Copy of Tender Documents </t>
  </si>
  <si>
    <t>To finalise 100% Technical report, MIS registration, Designs and Tender documents  for Ga-Marishane water reticulation by June 2018</t>
  </si>
  <si>
    <t>Ga- Marishane Water Reticulation</t>
  </si>
  <si>
    <t xml:space="preserve"> 100% Technical report, MIS registration, Designs and Tender documents  for Ga-Marishane  water reticulation by June 2018</t>
  </si>
  <si>
    <t>To finalise 100% Technical report, MIS registration, Designs and Tender documents  for Maloma and surrounding villages water reticulation by June 2019</t>
  </si>
  <si>
    <t>Maloma and Surrounding Water Reticulation</t>
  </si>
  <si>
    <t xml:space="preserve"> 100% Technical report, MIS registration, Designs and Tender documents  for Ga-Mashabela water reticulation by June 2019</t>
  </si>
  <si>
    <t xml:space="preserve">Tender advertised and closed in March 2017  </t>
  </si>
  <si>
    <t>addendum issued a day before closure therfore project needs to be readvertised</t>
  </si>
  <si>
    <t xml:space="preserve">Finalize the re-advertisement by July 2017 </t>
  </si>
  <si>
    <t>To finalise 100% Technical report, MIS registration, Designs and Tender documents  for Lobethal water reticulation by June 2020</t>
  </si>
  <si>
    <t>Lobethal Water Supply</t>
  </si>
  <si>
    <t xml:space="preserve"> 100% Technical report, MIS registration, Designs and Tender documents  for Maloma and surrounding villages water reticulation by June 2020</t>
  </si>
  <si>
    <t xml:space="preserve">Tender advertised and closing on 13 June 2017.  </t>
  </si>
  <si>
    <t>To finalise 100% Technical report, MIS registration, Designs and Tender documents  for Ga-Phaahla water reticulation by June 2021</t>
  </si>
  <si>
    <t>Ga- Phaahla water supply</t>
  </si>
  <si>
    <t xml:space="preserve"> 100% Technical report, MIS registration, Designs and Tender documents  for Ga-Phaahla water reticulation by June 2021</t>
  </si>
  <si>
    <t>Tender advertised and closing on 13 June 2017.</t>
  </si>
  <si>
    <t>To finalise 100% Technical report, MIS registration, Designs and Tender documents  for Lebalelo South  water reticulation by June 2022</t>
  </si>
  <si>
    <t>Lebalelo south connector pipes</t>
  </si>
  <si>
    <t xml:space="preserve"> 100% Technical report, MIS registration, Designs and Tender documents  for Lebalelo South water reticulation by June 2022</t>
  </si>
  <si>
    <t>tender to be advertised</t>
  </si>
  <si>
    <t>4 x reviewed WSP SLAs signed</t>
  </si>
  <si>
    <t>3 x SLAs reviwed and signed</t>
  </si>
  <si>
    <t>Lack of Co-operation from the Ohrigstad WSP</t>
  </si>
  <si>
    <t>Legal intervention required</t>
  </si>
  <si>
    <t>Promulgated reviewed Water Service By-Law</t>
  </si>
  <si>
    <t xml:space="preserve">Draft  reviewed Water By-Law approved by Council </t>
  </si>
  <si>
    <t>Public consultation not finalised</t>
  </si>
  <si>
    <t>Draft reviewed Water-Law to be taken for consultation</t>
  </si>
  <si>
    <t xml:space="preserve">Overall progress= 5% </t>
  </si>
  <si>
    <t xml:space="preserve">Contractor expected to finish outstanding work as soon as the VO is approved.
Eskom delaying electrifying the boreholes
</t>
  </si>
  <si>
    <t xml:space="preserve">Expedite approval of VO by the municipality.
Way leave agreement form submitted to electrify at least one of the boreholes in Malekana
</t>
  </si>
  <si>
    <t xml:space="preserve">Draft RRMS </t>
  </si>
  <si>
    <t xml:space="preserve">20% Development of Roads Asset Management System </t>
  </si>
  <si>
    <t xml:space="preserve">15% Development of Roads Asset Management System </t>
  </si>
  <si>
    <t>Finalise the budget and envolvement of Local Municipalities</t>
  </si>
  <si>
    <t xml:space="preserve">enagage the Department and all Local Municipalities </t>
  </si>
  <si>
    <t>To construct 40% of 2000m rising main line to existing storage</t>
  </si>
  <si>
    <t>To complete Borehole development, construction of 1 800m and  2400m reticulation network. Installation 50kl elevated steel tank.</t>
  </si>
  <si>
    <t>R25 000 000</t>
  </si>
  <si>
    <t>Draft 25% Sanitation Master plan developed.</t>
  </si>
  <si>
    <t>Inadequate budget to develop 100% Sanitation Master Plan.</t>
  </si>
  <si>
    <t>Budget to be made available to complete sanitation master plan.</t>
  </si>
  <si>
    <t>Appointment of PSP to develop O &amp; M Plan GIS based</t>
  </si>
  <si>
    <t>Inadequate budget</t>
  </si>
  <si>
    <t>Budget be available in 2017/18 financial year</t>
  </si>
  <si>
    <t>Methodology and Status quo report on SDM servitude</t>
  </si>
  <si>
    <t>Inception report, Application Methodology  and assessment report</t>
  </si>
  <si>
    <t>Status quo report and assessment of Leeufontein and Motetema reticulations</t>
  </si>
  <si>
    <t>No funds to implement engineer recommendations</t>
  </si>
  <si>
    <t>Technical report to be submitted to DWS for approval for MIG Funds</t>
  </si>
  <si>
    <t>Draft water tariff determination policy.</t>
  </si>
  <si>
    <t xml:space="preserve">Council Approved Policy </t>
  </si>
  <si>
    <t>Draft Water Safety Plan and Waste Water Risk Abetement Plan</t>
  </si>
  <si>
    <t>7 x Approved Technical reports</t>
  </si>
  <si>
    <t>6 x Approved Technical Report.</t>
  </si>
  <si>
    <t>Water Source development. Completion of Nebo Plateau BWS ( Commissioning of Ga Malekan to Jane Furse command reservoir bulk pipeline).</t>
  </si>
  <si>
    <t>Budget for forward planning. Experdite the commissioning of Nebo Plateau BWS</t>
  </si>
  <si>
    <t>100% studies of Marblehall bulk sewer line</t>
  </si>
  <si>
    <t>Marblehall bulk sewer line study report.</t>
  </si>
  <si>
    <t>Budget to be made available to implement engineer report recommendation.</t>
  </si>
  <si>
    <t>No funds available to implement engineer,s recommendation</t>
  </si>
  <si>
    <t>To generate 100% air quality reports by June 2017</t>
  </si>
  <si>
    <t xml:space="preserve">Air Quality Management </t>
  </si>
  <si>
    <t xml:space="preserve">100% quarterly  Air quality reports generated </t>
  </si>
  <si>
    <t>Percentage reports of air quality generated.</t>
  </si>
  <si>
    <t>100%  reports  on air quality generated</t>
  </si>
  <si>
    <t xml:space="preserve">100% reports on air quality generated.                          </t>
  </si>
  <si>
    <t xml:space="preserve">Reports </t>
  </si>
  <si>
    <t xml:space="preserve">Clean environment </t>
  </si>
  <si>
    <t>To undertake 204 water quality samples by June 2017</t>
  </si>
  <si>
    <t xml:space="preserve">Water quality  monitoring </t>
  </si>
  <si>
    <t>Number of water quality samples taken</t>
  </si>
  <si>
    <t xml:space="preserve">204 water quality samples taken </t>
  </si>
  <si>
    <t>51 water samples taken</t>
  </si>
  <si>
    <t xml:space="preserve">Not achieved </t>
  </si>
  <si>
    <t>No water samples taken</t>
  </si>
  <si>
    <t>Insufficient budget</t>
  </si>
  <si>
    <t>Budget to be increased</t>
  </si>
  <si>
    <t>clean, safe, healthy and sustanable environment</t>
  </si>
  <si>
    <t>To ensure 100 evaluation of food safety in premises by June 2017</t>
  </si>
  <si>
    <t>Food Safety Control</t>
  </si>
  <si>
    <t>100 Certificate of Acceptability</t>
  </si>
  <si>
    <t>Number of  food premises evaluated</t>
  </si>
  <si>
    <t>100 food premises evaluated</t>
  </si>
  <si>
    <t xml:space="preserve">25 food premises evaluated </t>
  </si>
  <si>
    <t xml:space="preserve">26 Food premises evaluated </t>
  </si>
  <si>
    <t>close up reports</t>
  </si>
  <si>
    <t>R64000.00 (World Food Day)</t>
  </si>
  <si>
    <t>Low prevalence of food related complaints</t>
  </si>
  <si>
    <t xml:space="preserve">To undertake health surveillance of 1200 premises by June 2017 </t>
  </si>
  <si>
    <t>Health surveillance of premises</t>
  </si>
  <si>
    <t>500 Health surveillance of premises evaluated</t>
  </si>
  <si>
    <t xml:space="preserve">Number of premises surveilled </t>
  </si>
  <si>
    <t>1200 premises surveilled (e.g Creches)</t>
  </si>
  <si>
    <t>300 premises surveilled</t>
  </si>
  <si>
    <t xml:space="preserve">316 premises surveilled  </t>
  </si>
  <si>
    <t>R0. 00</t>
  </si>
  <si>
    <t>Safe and Health Environment in the Dsitrict</t>
  </si>
  <si>
    <t>To undertake 100% survaillance and prevention of notifiable communicable diseases  by June 2017</t>
  </si>
  <si>
    <t>Surveillance and prevention of communicable diseases</t>
  </si>
  <si>
    <t>20 Surveillance undertaken for detection of communicable diseases</t>
  </si>
  <si>
    <t>Percentage surveillance undertaken</t>
  </si>
  <si>
    <t>100% surveillance and prevention of communicable disease undertaken</t>
  </si>
  <si>
    <t xml:space="preserve">100% surveillance and prevention of communicable disease undertaken. </t>
  </si>
  <si>
    <t xml:space="preserve">Reports  </t>
  </si>
  <si>
    <t>Improved stae of communicable diseases</t>
  </si>
  <si>
    <t xml:space="preserve">To undertake 1200 vector control evaluation by June 2017 </t>
  </si>
  <si>
    <t>Vector Control</t>
  </si>
  <si>
    <t>20 vector control evaluation undertaken</t>
  </si>
  <si>
    <t>Number of vector control evaluations undertaken</t>
  </si>
  <si>
    <t>1200 vector control evaluation undertaken (e.g Health facilities)</t>
  </si>
  <si>
    <t>300 vector control evaluations undertaken</t>
  </si>
  <si>
    <r>
      <rPr>
        <b/>
        <sz val="12"/>
        <color theme="1"/>
        <rFont val="Arial"/>
        <family val="2"/>
      </rPr>
      <t>467</t>
    </r>
    <r>
      <rPr>
        <sz val="12"/>
        <color theme="1"/>
        <rFont val="Arial"/>
        <family val="2"/>
      </rPr>
      <t xml:space="preserve"> Vector control evaluations undertaken</t>
    </r>
  </si>
  <si>
    <t>vector free environment</t>
  </si>
  <si>
    <t>To undertake 408 chemical safety awareness campaigns by June 2017</t>
  </si>
  <si>
    <t>Chemical Safety</t>
  </si>
  <si>
    <t>20 chemical safety awareness campaigns conducted</t>
  </si>
  <si>
    <t>Number of chemical safety awareness campaigns conducted</t>
  </si>
  <si>
    <t>408 chemical safety awareness campaigns conducted</t>
  </si>
  <si>
    <t>102 chemical safety awareness campaigns conducted</t>
  </si>
  <si>
    <r>
      <rPr>
        <b/>
        <sz val="12"/>
        <color theme="1"/>
        <rFont val="Arial"/>
        <family val="2"/>
      </rPr>
      <t>156 C</t>
    </r>
    <r>
      <rPr>
        <sz val="12"/>
        <color theme="1"/>
        <rFont val="Arial"/>
        <family val="2"/>
      </rPr>
      <t>hemical safety awareness campaigns conducted.</t>
    </r>
  </si>
  <si>
    <t>Improved environmental management in the district</t>
  </si>
  <si>
    <t>To monitor waste management in 102 health care facilities                  by June 2017</t>
  </si>
  <si>
    <t>Waste management</t>
  </si>
  <si>
    <t>20 Monitoring Health Care Risk  Waste</t>
  </si>
  <si>
    <t xml:space="preserve">Number of waste management in Health Care facilities monitored  </t>
  </si>
  <si>
    <t xml:space="preserve">102 waste management in Health Care facilities monitored </t>
  </si>
  <si>
    <t>26 waste management in Health Care facilities monitored</t>
  </si>
  <si>
    <r>
      <rPr>
        <b/>
        <sz val="12"/>
        <rFont val="Arial"/>
        <family val="2"/>
      </rPr>
      <t>32</t>
    </r>
    <r>
      <rPr>
        <sz val="12"/>
        <rFont val="Arial"/>
        <family val="2"/>
      </rPr>
      <t xml:space="preserve"> Waste management in Health Care facilities monitored</t>
    </r>
  </si>
  <si>
    <t>To evaluate  disposal of the dead on  50 facilities by June 2017</t>
  </si>
  <si>
    <t>Disposal of the dead evaluation</t>
  </si>
  <si>
    <t xml:space="preserve">20 evaluations for disposal of the dead conducted </t>
  </si>
  <si>
    <t>Number evaluations for disposal of the dead conducted</t>
  </si>
  <si>
    <t>50 evaluations for disposal of the dead facilities conducted</t>
  </si>
  <si>
    <t>13 evaluations for disposal of the dead facilities conducted</t>
  </si>
  <si>
    <r>
      <rPr>
        <b/>
        <sz val="12"/>
        <color theme="1"/>
        <rFont val="Arial"/>
        <family val="2"/>
      </rPr>
      <t>31</t>
    </r>
    <r>
      <rPr>
        <sz val="12"/>
        <color theme="1"/>
        <rFont val="Arial"/>
        <family val="2"/>
      </rPr>
      <t xml:space="preserve"> Evaluations for disposal of the dead facilities conducted. </t>
    </r>
  </si>
  <si>
    <t>To conduct  10  environmental awareness campaigns</t>
  </si>
  <si>
    <t xml:space="preserve">Environmental Pollution Control </t>
  </si>
  <si>
    <t xml:space="preserve"> 2 awareness campaigns conducted</t>
  </si>
  <si>
    <t>Number of  awareness campaigns conducted</t>
  </si>
  <si>
    <t>10 awareness campaign conducted</t>
  </si>
  <si>
    <t>2 awareness campaign conducted</t>
  </si>
  <si>
    <r>
      <rPr>
        <b/>
        <sz val="12"/>
        <color theme="1"/>
        <rFont val="Arial"/>
        <family val="2"/>
      </rPr>
      <t>4</t>
    </r>
    <r>
      <rPr>
        <sz val="12"/>
        <color theme="1"/>
        <rFont val="Arial"/>
        <family val="2"/>
      </rPr>
      <t xml:space="preserve"> Awareness campaign conducted</t>
    </r>
  </si>
  <si>
    <t>To respond 100% to all Emergency Management Services (EMS) incidents reported by June 2017</t>
  </si>
  <si>
    <t xml:space="preserve">Fire and Rescue Operations </t>
  </si>
  <si>
    <t>103 Structural fire incidents, 172 Motor Vehicle accidents(MVA), 32 Veld fires, 5 vehicle fire, 1 Pedestrian vehicle accident(PVA), 47 special services  responded to.</t>
  </si>
  <si>
    <t xml:space="preserve">Percentage response to all fire and rescue operations </t>
  </si>
  <si>
    <t>100%  response to all fire and rescue incidents reported</t>
  </si>
  <si>
    <t>100% response to all fire and rescue incidents reported.</t>
  </si>
  <si>
    <t>Improved community safety</t>
  </si>
  <si>
    <t>To undertake 100% fire safety and prevention activities by June 2017</t>
  </si>
  <si>
    <t>Fire Safety and prevention</t>
  </si>
  <si>
    <t>77 fire safety meeting with clients, 20 fire safety plans scrutinised</t>
  </si>
  <si>
    <t xml:space="preserve">Percentage of fire safety and prevention activities on kinds of facilities and events undertaken </t>
  </si>
  <si>
    <t xml:space="preserve">100% fire safety and prevention </t>
  </si>
  <si>
    <t>100% attendance to all received calls reported in terms of the fire brigade  service standards and protocols</t>
  </si>
  <si>
    <t xml:space="preserve">Achieved  </t>
  </si>
  <si>
    <t>100% attendance to all received calls reported.</t>
  </si>
  <si>
    <t>Reports</t>
  </si>
  <si>
    <t>R0 00</t>
  </si>
  <si>
    <t>To facilitate 100% maintenance of EMS equipment  by June 2017</t>
  </si>
  <si>
    <t xml:space="preserve">EMS Equipment servicing and maintenance </t>
  </si>
  <si>
    <t>Fire and rescue equipments  maintained</t>
  </si>
  <si>
    <t>Percentage  facilitation of  EMS equipment maintenance schedule</t>
  </si>
  <si>
    <t>100% adherence to EMS equipment maintenance  schedule</t>
  </si>
  <si>
    <t>100% facilitation of   EMS Equipment maintanance</t>
  </si>
  <si>
    <t>Not applicable</t>
  </si>
  <si>
    <t>No facilitation of EMS equipment maintanance was required.</t>
  </si>
  <si>
    <t>To undertake 3 firefighting training activities by June 2017</t>
  </si>
  <si>
    <t>Training Academy</t>
  </si>
  <si>
    <t xml:space="preserve">2 Firefighter 1, 1 Basic Fire fighting and 2 First Aid level3 classes assessed </t>
  </si>
  <si>
    <t>Number of  firefighter  training activities undertaken</t>
  </si>
  <si>
    <t>3 firefighting training activities undertaken</t>
  </si>
  <si>
    <t>100% undertaking of training academy activities in terms of service standards and protocols</t>
  </si>
  <si>
    <r>
      <rPr>
        <sz val="12"/>
        <rFont val="Arial"/>
        <family val="2"/>
      </rPr>
      <t>100% undertaking of  training activities undertaken.</t>
    </r>
    <r>
      <rPr>
        <sz val="12"/>
        <color rgb="FFFF0000"/>
        <rFont val="Arial"/>
        <family val="2"/>
      </rPr>
      <t xml:space="preserve">     </t>
    </r>
  </si>
  <si>
    <t xml:space="preserve">Improved Public Confidance </t>
  </si>
  <si>
    <t xml:space="preserve">Disaster management Plan </t>
  </si>
  <si>
    <t>100% of Disaster Management Plan reviewed</t>
  </si>
  <si>
    <t xml:space="preserve">100% review of Disaster Management Plan *50% community risk assessment * 25% consolidated risk assessment report * 25% submission to management and council structures </t>
  </si>
  <si>
    <t xml:space="preserve">100% Submition to Mayoral Committee and Council for approval  </t>
  </si>
  <si>
    <t xml:space="preserve">Not Applicable </t>
  </si>
  <si>
    <t xml:space="preserve">100% Submitted to council for approval on the 31 October 2016: OC 14/10/16 </t>
  </si>
  <si>
    <t>Report</t>
  </si>
  <si>
    <t>To undertake 100% disaster risk assessment by June 2017</t>
  </si>
  <si>
    <t>Disaster Risk Assessment</t>
  </si>
  <si>
    <t>33 hazards identified.</t>
  </si>
  <si>
    <t>Percentage of disaster risk assessment undertaken</t>
  </si>
  <si>
    <t>100% disaster risk assessment undertaken</t>
  </si>
  <si>
    <t>100% undertaking of disaster risk assessment</t>
  </si>
  <si>
    <t>100% disaster risk assessment undertaken. (58 disaster incidents assessed).</t>
  </si>
  <si>
    <t xml:space="preserve">Improved public safety confidence </t>
  </si>
  <si>
    <t>To provide 100% relief material by June 2017</t>
  </si>
  <si>
    <t>Provision of relief material</t>
  </si>
  <si>
    <t>81 Houses assessed,  57 blankets, 37 mattresses and 02 shacks provided</t>
  </si>
  <si>
    <t>Percentage of disaster relief material provided</t>
  </si>
  <si>
    <t>100% of disaster relief material provided</t>
  </si>
  <si>
    <t>100% provision of disaster relief material provided</t>
  </si>
  <si>
    <t xml:space="preserve">100% of disaster relief material provided </t>
  </si>
  <si>
    <t>To coordinate   100%  disaster related information by June 2017</t>
  </si>
  <si>
    <t xml:space="preserve">Cordination of disaster information </t>
  </si>
  <si>
    <t>100% disaster-related information coordinated</t>
  </si>
  <si>
    <t xml:space="preserve">Percentage coordination of disaster related information  </t>
  </si>
  <si>
    <t xml:space="preserve">100% coordination  of disaster related information  </t>
  </si>
  <si>
    <t xml:space="preserve">100% coordination of disaster related information  </t>
  </si>
  <si>
    <t>100% disaster related information  coordinated</t>
  </si>
  <si>
    <t xml:space="preserve"> Reports</t>
  </si>
  <si>
    <t>To undertake 24 disaster awareness campaigns by June 2017</t>
  </si>
  <si>
    <t>Awareness education and research</t>
  </si>
  <si>
    <t>24 disaster management awareness campaigns undertaken e.g (high density special operation)</t>
  </si>
  <si>
    <t>number of disaster awareness campaigns undertaken</t>
  </si>
  <si>
    <t>24 disaster awareness campaigns undertaken</t>
  </si>
  <si>
    <t>03  disaster management awareness campaigns undertaken</t>
  </si>
  <si>
    <t>5 disaster awareness campaigns undertaken.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</si>
</sst>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R&quot;\ #,##0;[Red]&quot;R&quot;\ \-#,##0"/>
    <numFmt numFmtId="8" formatCode="&quot;R&quot;\ #,##0.00;[Red]&quot;R&quot;\ \-#,##0.00"/>
    <numFmt numFmtId="164" formatCode="&quot;R&quot;#,##0.00"/>
    <numFmt numFmtId="165" formatCode="&quot;R&quot;\ #,##0.00"/>
  </numFmts>
  <fonts count="19"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2"/>
      <name val="Arial"/>
      <family val="2"/>
    </font>
    <font>
      <sz val="11"/>
      <name val="Arial"/>
      <family val="2"/>
    </font>
    <font>
      <b/>
      <sz val="11"/>
      <name val="Arial"/>
      <family val="2"/>
    </font>
    <font>
      <sz val="11"/>
      <name val="Calibri"/>
      <family val="2"/>
      <scheme val="minor"/>
    </font>
    <font>
      <sz val="12"/>
      <color theme="1"/>
      <name val="Arial"/>
      <family val="2"/>
    </font>
    <font>
      <sz val="11"/>
      <color theme="1"/>
      <name val="Calibri"/>
      <family val="2"/>
      <scheme val="minor"/>
    </font>
    <font>
      <b/>
      <sz val="12"/>
      <name val="Arial"/>
      <family val="2"/>
    </font>
    <font>
      <sz val="12"/>
      <color rgb="FFFF0000"/>
      <name val="Arial"/>
      <family val="2"/>
    </font>
    <font>
      <sz val="12"/>
      <name val="Calibri"/>
      <family val="2"/>
    </font>
    <font>
      <b/>
      <sz val="12"/>
      <color theme="1"/>
      <name val="Arial"/>
      <family val="2"/>
    </font>
    <font>
      <b/>
      <sz val="11"/>
      <name val="Calibri"/>
      <family val="2"/>
      <scheme val="minor"/>
    </font>
    <font>
      <sz val="11"/>
      <color rgb="FF000000"/>
      <name val="Arial"/>
      <family val="2"/>
    </font>
    <font>
      <sz val="12"/>
      <color theme="1"/>
      <name val="Calibri"/>
      <family val="2"/>
      <scheme val="minor"/>
    </font>
    <font>
      <b/>
      <sz val="12"/>
      <color theme="1"/>
      <name val="Calibri"/>
      <family val="2"/>
      <scheme val="minor"/>
    </font>
    <font>
      <sz val="12"/>
      <color rgb="FF000000"/>
      <name val="Arial"/>
      <family val="2"/>
    </font>
  </fonts>
  <fills count="9">
    <fill>
      <patternFill patternType="none"/>
    </fill>
    <fill>
      <patternFill patternType="gray125"/>
    </fill>
    <fill>
      <patternFill patternType="solid">
        <fgColor rgb="FFC2D69B"/>
        <bgColor indexed="64"/>
      </patternFill>
    </fill>
    <fill>
      <patternFill patternType="solid">
        <fgColor rgb="FFFABF8F"/>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
      <patternFill patternType="solid">
        <fgColor indexed="9"/>
        <bgColor auto="1"/>
      </patternFill>
    </fill>
  </fills>
  <borders count="26">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138">
    <xf numFmtId="0" fontId="0" fillId="0" borderId="0" xfId="0"/>
    <xf numFmtId="0" fontId="0" fillId="0" borderId="0" xfId="0" applyAlignment="1">
      <alignment horizontal="left" vertical="top"/>
    </xf>
    <xf numFmtId="0" fontId="1" fillId="0" borderId="0" xfId="0" applyFont="1"/>
    <xf numFmtId="0" fontId="0" fillId="4" borderId="0" xfId="0" applyFill="1"/>
    <xf numFmtId="9" fontId="4" fillId="0" borderId="1" xfId="0" applyNumberFormat="1" applyFont="1" applyBorder="1" applyAlignment="1">
      <alignment vertical="top" wrapText="1"/>
    </xf>
    <xf numFmtId="0" fontId="4" fillId="0" borderId="1" xfId="0" applyFont="1" applyBorder="1" applyAlignment="1">
      <alignment vertical="top" wrapText="1"/>
    </xf>
    <xf numFmtId="0" fontId="0" fillId="6" borderId="0" xfId="0" applyFill="1" applyAlignment="1">
      <alignment horizontal="left" vertical="top"/>
    </xf>
    <xf numFmtId="0" fontId="0" fillId="5" borderId="0" xfId="0" applyFill="1" applyAlignment="1">
      <alignment vertical="top"/>
    </xf>
    <xf numFmtId="0" fontId="0" fillId="5" borderId="0" xfId="0" applyFill="1"/>
    <xf numFmtId="0" fontId="0" fillId="5" borderId="0" xfId="0" applyFill="1" applyAlignment="1">
      <alignment horizontal="left" vertical="top"/>
    </xf>
    <xf numFmtId="0" fontId="5" fillId="5" borderId="1" xfId="0" applyFont="1" applyFill="1" applyBorder="1" applyAlignment="1">
      <alignment horizontal="left" vertical="top" wrapText="1"/>
    </xf>
    <xf numFmtId="9" fontId="5" fillId="5" borderId="1" xfId="0" applyNumberFormat="1" applyFont="1" applyFill="1" applyBorder="1" applyAlignment="1">
      <alignment horizontal="left" vertical="top" wrapText="1"/>
    </xf>
    <xf numFmtId="3" fontId="5" fillId="5" borderId="1" xfId="0" applyNumberFormat="1" applyFont="1" applyFill="1" applyBorder="1" applyAlignment="1">
      <alignment horizontal="left" vertical="top" wrapText="1"/>
    </xf>
    <xf numFmtId="6" fontId="5" fillId="5"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0" fontId="4" fillId="5" borderId="2" xfId="0" applyFont="1" applyFill="1" applyBorder="1" applyAlignment="1">
      <alignment horizontal="left" vertical="top" wrapText="1"/>
    </xf>
    <xf numFmtId="3" fontId="7" fillId="0" borderId="1" xfId="0" applyNumberFormat="1" applyFont="1" applyBorder="1" applyAlignment="1">
      <alignment horizontal="left" vertical="top" wrapText="1"/>
    </xf>
    <xf numFmtId="0" fontId="5" fillId="5" borderId="1" xfId="0" applyFont="1" applyFill="1" applyBorder="1" applyAlignment="1">
      <alignment horizontal="left" vertical="top" wrapText="1"/>
    </xf>
    <xf numFmtId="4" fontId="5" fillId="5" borderId="1" xfId="0" applyNumberFormat="1" applyFont="1" applyFill="1" applyBorder="1" applyAlignment="1">
      <alignment horizontal="left" vertical="top" wrapText="1"/>
    </xf>
    <xf numFmtId="0" fontId="3" fillId="5" borderId="1" xfId="0" applyFont="1" applyFill="1" applyBorder="1" applyAlignment="1">
      <alignment horizontal="left" vertical="top" wrapText="1"/>
    </xf>
    <xf numFmtId="0" fontId="3" fillId="5" borderId="1" xfId="0" applyFont="1" applyFill="1" applyBorder="1" applyAlignment="1">
      <alignment horizontal="left" vertical="top" wrapText="1"/>
    </xf>
    <xf numFmtId="3" fontId="3" fillId="5"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9" fontId="5" fillId="4" borderId="1" xfId="0" applyNumberFormat="1" applyFont="1" applyFill="1" applyBorder="1" applyAlignment="1">
      <alignment horizontal="left" vertical="top" wrapText="1"/>
    </xf>
    <xf numFmtId="3" fontId="5" fillId="4" borderId="1" xfId="0" applyNumberFormat="1" applyFont="1" applyFill="1" applyBorder="1" applyAlignment="1">
      <alignment horizontal="left" vertical="top" wrapText="1"/>
    </xf>
    <xf numFmtId="9" fontId="3" fillId="5" borderId="1" xfId="0" applyNumberFormat="1" applyFont="1" applyFill="1" applyBorder="1" applyAlignment="1">
      <alignment horizontal="left" vertical="top" wrapText="1"/>
    </xf>
    <xf numFmtId="9" fontId="5" fillId="0" borderId="1" xfId="0" applyNumberFormat="1" applyFont="1" applyBorder="1" applyAlignment="1">
      <alignment horizontal="left" vertical="top" wrapText="1"/>
    </xf>
    <xf numFmtId="0" fontId="0" fillId="0" borderId="0" xfId="0" applyFont="1"/>
    <xf numFmtId="0" fontId="5" fillId="5" borderId="1" xfId="0" applyFont="1" applyFill="1" applyBorder="1" applyAlignment="1">
      <alignment horizontal="left" vertical="top" wrapText="1"/>
    </xf>
    <xf numFmtId="0" fontId="4" fillId="5" borderId="0" xfId="0" applyFont="1" applyFill="1" applyBorder="1" applyAlignment="1">
      <alignment horizontal="left" vertical="top" wrapText="1"/>
    </xf>
    <xf numFmtId="9" fontId="8" fillId="5" borderId="1" xfId="1" applyFont="1" applyFill="1" applyBorder="1" applyAlignment="1">
      <alignment horizontal="left" vertical="top" wrapText="1"/>
    </xf>
    <xf numFmtId="0" fontId="5" fillId="5"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9" fontId="4" fillId="0" borderId="1" xfId="0" applyNumberFormat="1" applyFont="1" applyFill="1" applyBorder="1" applyAlignment="1">
      <alignment horizontal="left" vertical="top" wrapText="1"/>
    </xf>
    <xf numFmtId="0" fontId="4" fillId="5"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3" fillId="7" borderId="1" xfId="0" applyFont="1" applyFill="1" applyBorder="1" applyAlignment="1">
      <alignment horizontal="left" vertical="top" wrapText="1"/>
    </xf>
    <xf numFmtId="0" fontId="5" fillId="5" borderId="1" xfId="0" quotePrefix="1" applyFont="1" applyFill="1" applyBorder="1" applyAlignment="1">
      <alignment horizontal="left" vertical="top" wrapText="1"/>
    </xf>
    <xf numFmtId="0" fontId="5" fillId="5" borderId="1" xfId="0" applyFont="1" applyFill="1" applyBorder="1" applyAlignment="1">
      <alignment horizontal="left" vertical="top" wrapText="1"/>
    </xf>
    <xf numFmtId="0" fontId="3" fillId="0" borderId="1" xfId="0" applyFont="1" applyBorder="1" applyAlignment="1">
      <alignment horizontal="left" vertical="top" wrapText="1"/>
    </xf>
    <xf numFmtId="9" fontId="5" fillId="5" borderId="4" xfId="0" applyNumberFormat="1" applyFont="1" applyFill="1" applyBorder="1" applyAlignment="1">
      <alignment horizontal="left" vertical="top" wrapText="1"/>
    </xf>
    <xf numFmtId="0" fontId="8" fillId="7" borderId="1" xfId="0" applyFont="1" applyFill="1" applyBorder="1" applyAlignment="1">
      <alignment horizontal="left" vertical="top" wrapText="1"/>
    </xf>
    <xf numFmtId="0" fontId="7" fillId="0" borderId="1" xfId="0" applyFont="1" applyBorder="1" applyAlignment="1">
      <alignment horizontal="left" vertical="top" wrapText="1"/>
    </xf>
    <xf numFmtId="0" fontId="7" fillId="7" borderId="1" xfId="0" applyFont="1" applyFill="1" applyBorder="1" applyAlignment="1">
      <alignment horizontal="left" vertical="top" wrapText="1"/>
    </xf>
    <xf numFmtId="0" fontId="2" fillId="2" borderId="3"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11" xfId="0" applyFont="1" applyFill="1" applyBorder="1" applyAlignment="1">
      <alignment horizontal="left" vertical="top" wrapText="1"/>
    </xf>
    <xf numFmtId="0" fontId="5" fillId="5" borderId="12"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0" borderId="14"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5" borderId="17" xfId="0" applyFont="1" applyFill="1" applyBorder="1" applyAlignment="1">
      <alignment horizontal="left" vertical="top" wrapText="1"/>
    </xf>
    <xf numFmtId="3" fontId="5" fillId="5" borderId="4" xfId="0" applyNumberFormat="1" applyFont="1" applyFill="1" applyBorder="1" applyAlignment="1">
      <alignment horizontal="left" vertical="top" wrapText="1"/>
    </xf>
    <xf numFmtId="0" fontId="4" fillId="7" borderId="1" xfId="0" applyFont="1" applyFill="1" applyBorder="1" applyAlignment="1">
      <alignment horizontal="left" vertical="top" wrapText="1"/>
    </xf>
    <xf numFmtId="0" fontId="5" fillId="0" borderId="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5" borderId="14" xfId="0" applyFont="1" applyFill="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5" borderId="17" xfId="0" applyFont="1" applyFill="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9" fontId="4" fillId="0" borderId="12" xfId="0" applyNumberFormat="1" applyFont="1" applyBorder="1" applyAlignment="1">
      <alignment vertical="top" wrapText="1"/>
    </xf>
    <xf numFmtId="0" fontId="4" fillId="5" borderId="12" xfId="0" applyFont="1" applyFill="1" applyBorder="1" applyAlignment="1">
      <alignment horizontal="left" vertical="top" wrapText="1"/>
    </xf>
    <xf numFmtId="0" fontId="5" fillId="5" borderId="16" xfId="0"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3" fillId="0" borderId="1" xfId="0" applyFont="1" applyBorder="1" applyAlignment="1">
      <alignment horizontal="left" vertical="top" wrapText="1"/>
    </xf>
    <xf numFmtId="0" fontId="8" fillId="5" borderId="1" xfId="0" applyFont="1" applyFill="1" applyBorder="1" applyAlignment="1">
      <alignment horizontal="left" vertical="top" wrapText="1"/>
    </xf>
    <xf numFmtId="164" fontId="5" fillId="5" borderId="13" xfId="0" applyNumberFormat="1" applyFont="1" applyFill="1" applyBorder="1" applyAlignment="1">
      <alignment horizontal="left" vertical="top" wrapText="1"/>
    </xf>
    <xf numFmtId="164" fontId="5" fillId="5" borderId="15" xfId="0" applyNumberFormat="1" applyFont="1" applyFill="1" applyBorder="1" applyAlignment="1">
      <alignment horizontal="left" vertical="top" wrapText="1"/>
    </xf>
    <xf numFmtId="164" fontId="5" fillId="5" borderId="18" xfId="0" applyNumberFormat="1" applyFont="1" applyFill="1" applyBorder="1" applyAlignment="1">
      <alignment horizontal="left" vertical="top" wrapText="1"/>
    </xf>
    <xf numFmtId="164" fontId="3" fillId="0" borderId="15" xfId="0" applyNumberFormat="1" applyFont="1" applyBorder="1" applyAlignment="1">
      <alignment horizontal="left" vertical="top"/>
    </xf>
    <xf numFmtId="164" fontId="5" fillId="0" borderId="15" xfId="0" applyNumberFormat="1" applyFont="1" applyBorder="1" applyAlignment="1">
      <alignment horizontal="left" vertical="top"/>
    </xf>
    <xf numFmtId="164" fontId="5" fillId="0" borderId="15" xfId="0" applyNumberFormat="1" applyFont="1" applyBorder="1" applyAlignment="1">
      <alignment horizontal="left" vertical="top" wrapText="1"/>
    </xf>
    <xf numFmtId="164" fontId="5" fillId="0" borderId="18" xfId="0" applyNumberFormat="1" applyFont="1" applyBorder="1" applyAlignment="1">
      <alignment horizontal="left" vertical="top"/>
    </xf>
    <xf numFmtId="164" fontId="3" fillId="5" borderId="13" xfId="0" applyNumberFormat="1" applyFont="1" applyFill="1" applyBorder="1" applyAlignment="1">
      <alignment horizontal="left" vertical="top" wrapText="1"/>
    </xf>
    <xf numFmtId="164" fontId="3" fillId="0" borderId="15" xfId="0" applyNumberFormat="1" applyFont="1" applyBorder="1" applyAlignment="1">
      <alignment horizontal="left" vertical="top" wrapText="1"/>
    </xf>
    <xf numFmtId="0" fontId="15" fillId="7" borderId="20" xfId="0" applyFont="1" applyFill="1" applyBorder="1" applyAlignment="1">
      <alignment horizontal="left" vertical="top" wrapText="1"/>
    </xf>
    <xf numFmtId="164" fontId="3" fillId="5" borderId="15" xfId="0" applyNumberFormat="1" applyFont="1" applyFill="1" applyBorder="1" applyAlignment="1">
      <alignment horizontal="left" vertical="top" wrapText="1"/>
    </xf>
    <xf numFmtId="165" fontId="5" fillId="0" borderId="15" xfId="0" applyNumberFormat="1" applyFont="1" applyBorder="1" applyAlignment="1">
      <alignment horizontal="left" vertical="top" wrapText="1"/>
    </xf>
    <xf numFmtId="49" fontId="0" fillId="5" borderId="1" xfId="0" applyNumberFormat="1" applyFont="1" applyFill="1" applyBorder="1" applyAlignment="1">
      <alignment vertical="top" wrapText="1"/>
    </xf>
    <xf numFmtId="49" fontId="0" fillId="5" borderId="17" xfId="0" applyNumberFormat="1" applyFont="1" applyFill="1" applyBorder="1" applyAlignment="1">
      <alignment vertical="top" wrapText="1"/>
    </xf>
    <xf numFmtId="0" fontId="5" fillId="5" borderId="21" xfId="0" applyFont="1" applyFill="1" applyBorder="1" applyAlignment="1">
      <alignment horizontal="left" vertical="top" wrapText="1"/>
    </xf>
    <xf numFmtId="49" fontId="0" fillId="5" borderId="4" xfId="0" applyNumberFormat="1" applyFont="1" applyFill="1" applyBorder="1" applyAlignment="1">
      <alignment vertical="top" wrapText="1"/>
    </xf>
    <xf numFmtId="164" fontId="5" fillId="5" borderId="19" xfId="0" applyNumberFormat="1" applyFont="1" applyFill="1" applyBorder="1" applyAlignment="1">
      <alignment horizontal="left" vertical="top" wrapText="1"/>
    </xf>
    <xf numFmtId="0" fontId="0" fillId="5" borderId="1" xfId="0" applyNumberFormat="1" applyFont="1" applyFill="1" applyBorder="1" applyAlignment="1">
      <alignment vertical="top" wrapText="1"/>
    </xf>
    <xf numFmtId="49" fontId="0" fillId="8" borderId="17" xfId="0" applyNumberFormat="1" applyFont="1" applyFill="1" applyBorder="1" applyAlignment="1">
      <alignment vertical="top" wrapText="1"/>
    </xf>
    <xf numFmtId="0" fontId="4" fillId="5" borderId="1"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15" xfId="0" applyFont="1" applyFill="1" applyBorder="1" applyAlignment="1">
      <alignment horizontal="left" vertical="top" wrapText="1"/>
    </xf>
    <xf numFmtId="0" fontId="3" fillId="0" borderId="15" xfId="0" applyFont="1" applyBorder="1" applyAlignment="1">
      <alignment horizontal="left" vertical="top" wrapText="1"/>
    </xf>
    <xf numFmtId="0" fontId="2" fillId="3" borderId="8"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14" xfId="0" applyFont="1" applyBorder="1" applyAlignment="1">
      <alignment horizontal="left" vertical="top" wrapText="1"/>
    </xf>
    <xf numFmtId="0" fontId="2" fillId="3" borderId="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22" xfId="0" applyFont="1" applyFill="1" applyBorder="1" applyAlignment="1">
      <alignment horizontal="left" vertical="top" wrapText="1"/>
    </xf>
    <xf numFmtId="0" fontId="8" fillId="0" borderId="1" xfId="0" applyFont="1" applyBorder="1" applyAlignment="1">
      <alignment horizontal="left" vertical="top" wrapText="1"/>
    </xf>
    <xf numFmtId="0" fontId="13" fillId="0" borderId="1" xfId="0" applyFont="1" applyBorder="1" applyAlignment="1">
      <alignment horizontal="left" vertical="top" wrapText="1"/>
    </xf>
    <xf numFmtId="6" fontId="8" fillId="0" borderId="1" xfId="0" applyNumberFormat="1"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xf numFmtId="0" fontId="8" fillId="0" borderId="0" xfId="0" applyFont="1" applyBorder="1" applyAlignment="1">
      <alignment horizontal="left" vertical="top"/>
    </xf>
    <xf numFmtId="0" fontId="8" fillId="0" borderId="0" xfId="0" applyFont="1" applyBorder="1"/>
    <xf numFmtId="3" fontId="8" fillId="0" borderId="1" xfId="0" applyNumberFormat="1" applyFont="1" applyBorder="1" applyAlignment="1">
      <alignment horizontal="left" vertical="top" wrapText="1"/>
    </xf>
    <xf numFmtId="0" fontId="10" fillId="5" borderId="1" xfId="0" applyFont="1" applyFill="1" applyBorder="1" applyAlignment="1">
      <alignment horizontal="left" vertical="top" wrapText="1"/>
    </xf>
    <xf numFmtId="0" fontId="8" fillId="5" borderId="0" xfId="0" applyFont="1" applyFill="1"/>
    <xf numFmtId="0" fontId="8" fillId="5" borderId="0" xfId="0" applyFont="1" applyFill="1" applyBorder="1" applyAlignment="1">
      <alignment horizontal="left" vertical="top"/>
    </xf>
    <xf numFmtId="0" fontId="8" fillId="5" borderId="0" xfId="0" applyFont="1" applyFill="1" applyBorder="1"/>
    <xf numFmtId="0" fontId="13" fillId="5" borderId="1" xfId="0" applyFont="1" applyFill="1" applyBorder="1" applyAlignment="1">
      <alignment horizontal="left" vertical="top" wrapText="1"/>
    </xf>
    <xf numFmtId="6" fontId="8" fillId="5" borderId="1" xfId="0" applyNumberFormat="1" applyFont="1" applyFill="1" applyBorder="1" applyAlignment="1">
      <alignment horizontal="left" vertical="top" wrapText="1"/>
    </xf>
    <xf numFmtId="0" fontId="16" fillId="0" borderId="0" xfId="0" applyFont="1"/>
    <xf numFmtId="0" fontId="17" fillId="0" borderId="0" xfId="0" applyFont="1"/>
    <xf numFmtId="0" fontId="16" fillId="0" borderId="24" xfId="0" applyFont="1" applyBorder="1"/>
    <xf numFmtId="0" fontId="18" fillId="0" borderId="1" xfId="0" applyFont="1" applyBorder="1" applyAlignment="1">
      <alignment horizontal="left" vertical="top" wrapText="1"/>
    </xf>
    <xf numFmtId="0" fontId="10" fillId="0" borderId="1" xfId="0" applyFont="1" applyBorder="1" applyAlignment="1">
      <alignment horizontal="left" vertical="top" wrapText="1"/>
    </xf>
    <xf numFmtId="0" fontId="4" fillId="0" borderId="1" xfId="0" applyFont="1" applyBorder="1" applyAlignment="1">
      <alignment horizontal="left" vertical="top" wrapText="1"/>
    </xf>
    <xf numFmtId="8" fontId="4" fillId="0" borderId="1" xfId="0" applyNumberFormat="1" applyFont="1" applyBorder="1" applyAlignment="1">
      <alignment horizontal="left" vertical="top" wrapText="1"/>
    </xf>
    <xf numFmtId="0" fontId="18" fillId="0" borderId="1" xfId="0" applyFont="1" applyFill="1" applyBorder="1" applyAlignment="1">
      <alignment horizontal="left" vertical="top" wrapText="1"/>
    </xf>
    <xf numFmtId="0" fontId="11" fillId="0" borderId="1" xfId="0" applyFont="1" applyBorder="1" applyAlignment="1">
      <alignment horizontal="left" vertical="top" wrapText="1"/>
    </xf>
    <xf numFmtId="0" fontId="8" fillId="0" borderId="1" xfId="0" applyFont="1" applyBorder="1" applyAlignment="1">
      <alignment vertical="top" wrapText="1"/>
    </xf>
    <xf numFmtId="0" fontId="8" fillId="0" borderId="1" xfId="0" applyFont="1" applyFill="1" applyBorder="1" applyAlignment="1">
      <alignment horizontal="left" vertical="top" wrapText="1"/>
    </xf>
    <xf numFmtId="0" fontId="13" fillId="0" borderId="1" xfId="0" applyFont="1" applyBorder="1" applyAlignment="1">
      <alignment vertical="top" wrapText="1"/>
    </xf>
    <xf numFmtId="0" fontId="10" fillId="0" borderId="1" xfId="0" applyFont="1" applyBorder="1" applyAlignment="1">
      <alignment vertical="top" wrapText="1"/>
    </xf>
    <xf numFmtId="0" fontId="8" fillId="0" borderId="25" xfId="0" applyFont="1" applyBorder="1" applyAlignment="1">
      <alignment horizontal="left" vertical="top" wrapText="1"/>
    </xf>
    <xf numFmtId="0" fontId="8" fillId="0" borderId="23" xfId="0" applyFont="1" applyBorder="1"/>
    <xf numFmtId="0" fontId="8" fillId="0" borderId="1" xfId="0" applyFont="1" applyBorder="1"/>
    <xf numFmtId="6" fontId="8" fillId="5" borderId="0" xfId="0" applyNumberFormat="1" applyFont="1" applyFill="1"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9"/>
  <sheetViews>
    <sheetView tabSelected="1" topLeftCell="C1" zoomScale="80" zoomScaleNormal="80" workbookViewId="0">
      <pane ySplit="1" topLeftCell="A77" activePane="bottomLeft" state="frozen"/>
      <selection pane="bottomLeft" activeCell="M1" sqref="M1:M1048576"/>
    </sheetView>
  </sheetViews>
  <sheetFormatPr defaultRowHeight="15" x14ac:dyDescent="0.25"/>
  <cols>
    <col min="1" max="1" width="21" customWidth="1"/>
    <col min="2" max="2" width="21.140625" customWidth="1"/>
    <col min="3" max="3" width="20.140625" customWidth="1"/>
    <col min="4" max="4" width="16.140625" customWidth="1"/>
    <col min="5" max="7" width="17.140625" customWidth="1"/>
    <col min="8" max="8" width="20.7109375" customWidth="1"/>
    <col min="9" max="9" width="19.28515625" customWidth="1"/>
    <col min="10" max="10" width="19.42578125" customWidth="1"/>
    <col min="11" max="11" width="17.140625" customWidth="1"/>
    <col min="12" max="12" width="20.7109375" customWidth="1"/>
    <col min="13" max="13" width="0" hidden="1" customWidth="1"/>
  </cols>
  <sheetData>
    <row r="1" spans="1:12" ht="45.75" thickBot="1" x14ac:dyDescent="0.3">
      <c r="A1" s="45" t="s">
        <v>0</v>
      </c>
      <c r="B1" s="45" t="s">
        <v>1</v>
      </c>
      <c r="C1" s="45" t="s">
        <v>2</v>
      </c>
      <c r="D1" s="45" t="s">
        <v>3</v>
      </c>
      <c r="E1" s="45" t="s">
        <v>4</v>
      </c>
      <c r="F1" s="45" t="s">
        <v>420</v>
      </c>
      <c r="G1" s="45" t="s">
        <v>406</v>
      </c>
      <c r="H1" s="45" t="s">
        <v>407</v>
      </c>
      <c r="I1" s="45" t="s">
        <v>408</v>
      </c>
      <c r="J1" s="45" t="s">
        <v>409</v>
      </c>
      <c r="K1" s="45" t="s">
        <v>230</v>
      </c>
      <c r="L1" s="45" t="s">
        <v>5</v>
      </c>
    </row>
    <row r="2" spans="1:12" ht="19.149999999999999" customHeight="1" thickBot="1" x14ac:dyDescent="0.3">
      <c r="A2" s="103" t="s">
        <v>526</v>
      </c>
      <c r="B2" s="104"/>
      <c r="C2" s="104"/>
      <c r="D2" s="104"/>
      <c r="E2" s="104"/>
      <c r="F2" s="104"/>
      <c r="G2" s="104"/>
      <c r="H2" s="104"/>
      <c r="I2" s="104"/>
      <c r="J2" s="104"/>
      <c r="K2" s="104"/>
      <c r="L2" s="105"/>
    </row>
    <row r="3" spans="1:12" ht="90.75" customHeight="1" x14ac:dyDescent="0.25">
      <c r="A3" s="85" t="s">
        <v>232</v>
      </c>
      <c r="B3" s="46" t="s">
        <v>6</v>
      </c>
      <c r="C3" s="46" t="s">
        <v>340</v>
      </c>
      <c r="D3" s="46" t="s">
        <v>7</v>
      </c>
      <c r="E3" s="46" t="s">
        <v>231</v>
      </c>
      <c r="F3" s="46" t="s">
        <v>231</v>
      </c>
      <c r="G3" s="86" t="s">
        <v>415</v>
      </c>
      <c r="H3" s="86" t="s">
        <v>633</v>
      </c>
      <c r="I3" s="86" t="s">
        <v>634</v>
      </c>
      <c r="J3" s="86" t="s">
        <v>635</v>
      </c>
      <c r="K3" s="86" t="s">
        <v>260</v>
      </c>
      <c r="L3" s="87">
        <v>200000</v>
      </c>
    </row>
    <row r="4" spans="1:12" ht="156.75" x14ac:dyDescent="0.25">
      <c r="A4" s="49" t="s">
        <v>257</v>
      </c>
      <c r="B4" s="39" t="s">
        <v>8</v>
      </c>
      <c r="C4" s="39" t="s">
        <v>341</v>
      </c>
      <c r="D4" s="39" t="s">
        <v>10</v>
      </c>
      <c r="E4" s="39" t="s">
        <v>11</v>
      </c>
      <c r="F4" s="39" t="s">
        <v>11</v>
      </c>
      <c r="G4" s="83" t="s">
        <v>415</v>
      </c>
      <c r="H4" s="83" t="s">
        <v>636</v>
      </c>
      <c r="I4" s="83" t="s">
        <v>634</v>
      </c>
      <c r="J4" s="83" t="s">
        <v>635</v>
      </c>
      <c r="K4" s="83" t="s">
        <v>637</v>
      </c>
      <c r="L4" s="72">
        <v>200000</v>
      </c>
    </row>
    <row r="5" spans="1:12" ht="96" customHeight="1" x14ac:dyDescent="0.25">
      <c r="A5" s="49" t="s">
        <v>277</v>
      </c>
      <c r="B5" s="39" t="s">
        <v>12</v>
      </c>
      <c r="C5" s="39" t="s">
        <v>13</v>
      </c>
      <c r="D5" s="39" t="s">
        <v>278</v>
      </c>
      <c r="E5" s="39" t="s">
        <v>279</v>
      </c>
      <c r="F5" s="39" t="s">
        <v>279</v>
      </c>
      <c r="G5" s="83" t="s">
        <v>414</v>
      </c>
      <c r="H5" s="83" t="s">
        <v>638</v>
      </c>
      <c r="I5" s="83" t="s">
        <v>639</v>
      </c>
      <c r="J5" s="83" t="s">
        <v>640</v>
      </c>
      <c r="K5" s="83" t="s">
        <v>280</v>
      </c>
      <c r="L5" s="72">
        <v>1300000</v>
      </c>
    </row>
    <row r="6" spans="1:12" ht="111.75" customHeight="1" x14ac:dyDescent="0.25">
      <c r="A6" s="49" t="s">
        <v>395</v>
      </c>
      <c r="B6" s="39" t="s">
        <v>14</v>
      </c>
      <c r="C6" s="39" t="s">
        <v>15</v>
      </c>
      <c r="D6" s="39" t="s">
        <v>16</v>
      </c>
      <c r="E6" s="39" t="s">
        <v>17</v>
      </c>
      <c r="F6" s="68" t="s">
        <v>611</v>
      </c>
      <c r="G6" s="39" t="s">
        <v>415</v>
      </c>
      <c r="H6" s="39" t="s">
        <v>612</v>
      </c>
      <c r="I6" s="39" t="s">
        <v>613</v>
      </c>
      <c r="J6" s="39" t="s">
        <v>614</v>
      </c>
      <c r="K6" s="39" t="s">
        <v>282</v>
      </c>
      <c r="L6" s="72">
        <v>0</v>
      </c>
    </row>
    <row r="7" spans="1:12" ht="85.5" customHeight="1" x14ac:dyDescent="0.25">
      <c r="A7" s="49" t="s">
        <v>18</v>
      </c>
      <c r="B7" s="39" t="s">
        <v>19</v>
      </c>
      <c r="C7" s="39" t="s">
        <v>20</v>
      </c>
      <c r="D7" s="39" t="s">
        <v>21</v>
      </c>
      <c r="E7" s="39" t="s">
        <v>22</v>
      </c>
      <c r="F7" s="39" t="s">
        <v>615</v>
      </c>
      <c r="G7" s="39" t="s">
        <v>415</v>
      </c>
      <c r="H7" s="39" t="s">
        <v>616</v>
      </c>
      <c r="I7" s="39" t="s">
        <v>617</v>
      </c>
      <c r="J7" s="39" t="s">
        <v>618</v>
      </c>
      <c r="K7" s="39" t="s">
        <v>269</v>
      </c>
      <c r="L7" s="72">
        <v>300000</v>
      </c>
    </row>
    <row r="8" spans="1:12" ht="106.5" customHeight="1" x14ac:dyDescent="0.25">
      <c r="A8" s="49" t="s">
        <v>23</v>
      </c>
      <c r="B8" s="39" t="s">
        <v>24</v>
      </c>
      <c r="C8" s="39" t="s">
        <v>25</v>
      </c>
      <c r="D8" s="39" t="s">
        <v>26</v>
      </c>
      <c r="E8" s="39" t="s">
        <v>27</v>
      </c>
      <c r="F8" s="39" t="s">
        <v>27</v>
      </c>
      <c r="G8" s="83" t="s">
        <v>414</v>
      </c>
      <c r="H8" s="83" t="s">
        <v>641</v>
      </c>
      <c r="I8" s="83" t="s">
        <v>617</v>
      </c>
      <c r="J8" s="83" t="s">
        <v>641</v>
      </c>
      <c r="K8" s="83" t="s">
        <v>642</v>
      </c>
      <c r="L8" s="72">
        <v>200000</v>
      </c>
    </row>
    <row r="9" spans="1:12" ht="117" customHeight="1" x14ac:dyDescent="0.25">
      <c r="A9" s="49" t="s">
        <v>28</v>
      </c>
      <c r="B9" s="39" t="s">
        <v>29</v>
      </c>
      <c r="C9" s="39" t="s">
        <v>9</v>
      </c>
      <c r="D9" s="39" t="s">
        <v>30</v>
      </c>
      <c r="E9" s="39" t="s">
        <v>396</v>
      </c>
      <c r="F9" s="83" t="s">
        <v>396</v>
      </c>
      <c r="G9" s="83" t="s">
        <v>414</v>
      </c>
      <c r="H9" s="83" t="s">
        <v>643</v>
      </c>
      <c r="I9" s="88"/>
      <c r="J9" s="88"/>
      <c r="K9" s="83" t="s">
        <v>285</v>
      </c>
      <c r="L9" s="72">
        <v>450000</v>
      </c>
    </row>
    <row r="10" spans="1:12" ht="185.25" x14ac:dyDescent="0.25">
      <c r="A10" s="49" t="s">
        <v>31</v>
      </c>
      <c r="B10" s="39" t="s">
        <v>32</v>
      </c>
      <c r="C10" s="39" t="s">
        <v>33</v>
      </c>
      <c r="D10" s="39" t="s">
        <v>34</v>
      </c>
      <c r="E10" s="39" t="s">
        <v>35</v>
      </c>
      <c r="F10" s="83" t="s">
        <v>644</v>
      </c>
      <c r="G10" s="83" t="s">
        <v>415</v>
      </c>
      <c r="H10" s="83" t="s">
        <v>645</v>
      </c>
      <c r="I10" s="83" t="s">
        <v>646</v>
      </c>
      <c r="J10" s="83" t="s">
        <v>647</v>
      </c>
      <c r="K10" s="83" t="s">
        <v>286</v>
      </c>
      <c r="L10" s="72">
        <v>6000000</v>
      </c>
    </row>
    <row r="11" spans="1:12" ht="75.75" thickBot="1" x14ac:dyDescent="0.3">
      <c r="A11" s="67" t="s">
        <v>36</v>
      </c>
      <c r="B11" s="53" t="s">
        <v>37</v>
      </c>
      <c r="C11" s="53" t="s">
        <v>38</v>
      </c>
      <c r="D11" s="53" t="s">
        <v>39</v>
      </c>
      <c r="E11" s="53" t="s">
        <v>342</v>
      </c>
      <c r="F11" s="89" t="s">
        <v>648</v>
      </c>
      <c r="G11" s="89" t="s">
        <v>414</v>
      </c>
      <c r="H11" s="89" t="s">
        <v>649</v>
      </c>
      <c r="I11" s="89" t="s">
        <v>651</v>
      </c>
      <c r="J11" s="89" t="s">
        <v>650</v>
      </c>
      <c r="K11" s="89" t="s">
        <v>258</v>
      </c>
      <c r="L11" s="73">
        <v>250000</v>
      </c>
    </row>
    <row r="12" spans="1:12" ht="19.149999999999999" customHeight="1" thickBot="1" x14ac:dyDescent="0.3">
      <c r="A12" s="94" t="s">
        <v>529</v>
      </c>
      <c r="B12" s="95"/>
      <c r="C12" s="95"/>
      <c r="D12" s="95"/>
      <c r="E12" s="95"/>
      <c r="F12" s="106"/>
      <c r="G12" s="106"/>
      <c r="H12" s="106"/>
      <c r="I12" s="106"/>
      <c r="J12" s="106"/>
      <c r="K12" s="106"/>
      <c r="L12" s="96"/>
    </row>
    <row r="13" spans="1:12" ht="116.45" customHeight="1" x14ac:dyDescent="0.25">
      <c r="A13" s="47" t="s">
        <v>41</v>
      </c>
      <c r="B13" s="48" t="s">
        <v>42</v>
      </c>
      <c r="C13" s="48" t="s">
        <v>303</v>
      </c>
      <c r="D13" s="48" t="s">
        <v>43</v>
      </c>
      <c r="E13" s="48" t="s">
        <v>44</v>
      </c>
      <c r="F13" s="48" t="s">
        <v>530</v>
      </c>
      <c r="G13" s="48" t="s">
        <v>427</v>
      </c>
      <c r="H13" s="48" t="s">
        <v>531</v>
      </c>
      <c r="I13" s="48" t="s">
        <v>532</v>
      </c>
      <c r="J13" s="48" t="s">
        <v>533</v>
      </c>
      <c r="K13" s="48" t="s">
        <v>305</v>
      </c>
      <c r="L13" s="71">
        <v>331184000</v>
      </c>
    </row>
    <row r="14" spans="1:12" ht="185.25" x14ac:dyDescent="0.25">
      <c r="A14" s="49" t="s">
        <v>229</v>
      </c>
      <c r="B14" s="39" t="s">
        <v>45</v>
      </c>
      <c r="C14" s="39">
        <v>52504</v>
      </c>
      <c r="D14" s="39" t="s">
        <v>46</v>
      </c>
      <c r="E14" s="12" t="s">
        <v>306</v>
      </c>
      <c r="F14" s="21" t="s">
        <v>534</v>
      </c>
      <c r="G14" s="12" t="s">
        <v>414</v>
      </c>
      <c r="H14" s="12" t="s">
        <v>535</v>
      </c>
      <c r="I14" s="40" t="s">
        <v>536</v>
      </c>
      <c r="J14" s="12" t="s">
        <v>537</v>
      </c>
      <c r="K14" s="39" t="s">
        <v>538</v>
      </c>
      <c r="L14" s="72">
        <v>151972427.41</v>
      </c>
    </row>
    <row r="15" spans="1:12" ht="201" x14ac:dyDescent="0.25">
      <c r="A15" s="49" t="s">
        <v>309</v>
      </c>
      <c r="B15" s="39" t="s">
        <v>48</v>
      </c>
      <c r="C15" s="39" t="s">
        <v>49</v>
      </c>
      <c r="D15" s="39" t="s">
        <v>50</v>
      </c>
      <c r="E15" s="39" t="s">
        <v>51</v>
      </c>
      <c r="F15" s="11">
        <v>0</v>
      </c>
      <c r="G15" s="39" t="s">
        <v>437</v>
      </c>
      <c r="H15" s="39" t="s">
        <v>539</v>
      </c>
      <c r="I15" s="39" t="s">
        <v>540</v>
      </c>
      <c r="J15" s="11" t="s">
        <v>541</v>
      </c>
      <c r="K15" s="39" t="s">
        <v>312</v>
      </c>
      <c r="L15" s="72">
        <v>10106514.33</v>
      </c>
    </row>
    <row r="16" spans="1:12" ht="245.25" x14ac:dyDescent="0.25">
      <c r="A16" s="49" t="s">
        <v>308</v>
      </c>
      <c r="B16" s="39" t="s">
        <v>53</v>
      </c>
      <c r="C16" s="39" t="s">
        <v>54</v>
      </c>
      <c r="D16" s="39" t="s">
        <v>55</v>
      </c>
      <c r="E16" s="39" t="s">
        <v>56</v>
      </c>
      <c r="F16" s="11">
        <v>0</v>
      </c>
      <c r="G16" s="11" t="s">
        <v>437</v>
      </c>
      <c r="H16" s="40" t="s">
        <v>542</v>
      </c>
      <c r="I16" s="39" t="s">
        <v>543</v>
      </c>
      <c r="J16" s="39" t="s">
        <v>544</v>
      </c>
      <c r="K16" s="39" t="s">
        <v>312</v>
      </c>
      <c r="L16" s="74">
        <v>269348.82</v>
      </c>
    </row>
    <row r="17" spans="1:12" ht="219" customHeight="1" x14ac:dyDescent="0.25">
      <c r="A17" s="49" t="s">
        <v>58</v>
      </c>
      <c r="B17" s="39" t="s">
        <v>59</v>
      </c>
      <c r="C17" s="39" t="s">
        <v>60</v>
      </c>
      <c r="D17" s="39" t="s">
        <v>61</v>
      </c>
      <c r="E17" s="39" t="s">
        <v>62</v>
      </c>
      <c r="F17" s="39" t="s">
        <v>354</v>
      </c>
      <c r="G17" s="39" t="s">
        <v>437</v>
      </c>
      <c r="H17" s="40" t="s">
        <v>545</v>
      </c>
      <c r="I17" s="39" t="s">
        <v>546</v>
      </c>
      <c r="J17" s="39" t="s">
        <v>547</v>
      </c>
      <c r="K17" s="39" t="s">
        <v>312</v>
      </c>
      <c r="L17" s="74">
        <v>16963767.109999999</v>
      </c>
    </row>
    <row r="18" spans="1:12" ht="128.25" x14ac:dyDescent="0.25">
      <c r="A18" s="49" t="s">
        <v>64</v>
      </c>
      <c r="B18" s="39" t="s">
        <v>65</v>
      </c>
      <c r="C18" s="39" t="s">
        <v>66</v>
      </c>
      <c r="D18" s="39" t="s">
        <v>67</v>
      </c>
      <c r="E18" s="39" t="s">
        <v>68</v>
      </c>
      <c r="F18" s="39" t="s">
        <v>548</v>
      </c>
      <c r="G18" s="35" t="s">
        <v>437</v>
      </c>
      <c r="H18" s="39" t="s">
        <v>549</v>
      </c>
      <c r="I18" s="39" t="s">
        <v>550</v>
      </c>
      <c r="J18" s="39" t="s">
        <v>551</v>
      </c>
      <c r="K18" s="39" t="s">
        <v>312</v>
      </c>
      <c r="L18" s="74">
        <v>10719363</v>
      </c>
    </row>
    <row r="19" spans="1:12" ht="128.25" x14ac:dyDescent="0.25">
      <c r="A19" s="49" t="s">
        <v>70</v>
      </c>
      <c r="B19" s="39" t="s">
        <v>71</v>
      </c>
      <c r="C19" s="39" t="s">
        <v>72</v>
      </c>
      <c r="D19" s="39" t="s">
        <v>73</v>
      </c>
      <c r="E19" s="39" t="s">
        <v>74</v>
      </c>
      <c r="F19" s="11" t="s">
        <v>552</v>
      </c>
      <c r="G19" s="35" t="s">
        <v>553</v>
      </c>
      <c r="H19" s="35" t="s">
        <v>554</v>
      </c>
      <c r="I19" s="11" t="s">
        <v>410</v>
      </c>
      <c r="J19" s="11" t="s">
        <v>410</v>
      </c>
      <c r="K19" s="39" t="s">
        <v>538</v>
      </c>
      <c r="L19" s="74">
        <v>37168349.530000001</v>
      </c>
    </row>
    <row r="20" spans="1:12" ht="144" x14ac:dyDescent="0.25">
      <c r="A20" s="49" t="s">
        <v>555</v>
      </c>
      <c r="B20" s="39" t="s">
        <v>76</v>
      </c>
      <c r="C20" s="39" t="s">
        <v>77</v>
      </c>
      <c r="D20" s="39" t="s">
        <v>78</v>
      </c>
      <c r="E20" s="39" t="s">
        <v>313</v>
      </c>
      <c r="F20" s="39" t="s">
        <v>556</v>
      </c>
      <c r="G20" s="39" t="s">
        <v>437</v>
      </c>
      <c r="H20" s="40" t="s">
        <v>557</v>
      </c>
      <c r="I20" s="40" t="s">
        <v>558</v>
      </c>
      <c r="J20" s="40" t="s">
        <v>559</v>
      </c>
      <c r="K20" s="39" t="s">
        <v>276</v>
      </c>
      <c r="L20" s="72">
        <v>7404178.1500000004</v>
      </c>
    </row>
    <row r="21" spans="1:12" ht="82.5" customHeight="1" x14ac:dyDescent="0.25">
      <c r="A21" s="50" t="s">
        <v>81</v>
      </c>
      <c r="B21" s="14" t="s">
        <v>82</v>
      </c>
      <c r="C21" s="14" t="s">
        <v>83</v>
      </c>
      <c r="D21" s="14" t="s">
        <v>287</v>
      </c>
      <c r="E21" s="14" t="s">
        <v>84</v>
      </c>
      <c r="F21" s="14" t="s">
        <v>560</v>
      </c>
      <c r="G21" s="39" t="s">
        <v>437</v>
      </c>
      <c r="H21" s="11" t="s">
        <v>561</v>
      </c>
      <c r="I21" s="40" t="s">
        <v>562</v>
      </c>
      <c r="J21" s="40" t="s">
        <v>537</v>
      </c>
      <c r="K21" s="14" t="s">
        <v>275</v>
      </c>
      <c r="L21" s="74">
        <v>4399518.49</v>
      </c>
    </row>
    <row r="22" spans="1:12" ht="93.75" customHeight="1" x14ac:dyDescent="0.25">
      <c r="A22" s="50" t="s">
        <v>86</v>
      </c>
      <c r="B22" s="14" t="s">
        <v>87</v>
      </c>
      <c r="C22" s="14" t="s">
        <v>83</v>
      </c>
      <c r="D22" s="14" t="s">
        <v>289</v>
      </c>
      <c r="E22" s="14" t="s">
        <v>88</v>
      </c>
      <c r="F22" s="14" t="s">
        <v>563</v>
      </c>
      <c r="G22" s="39" t="s">
        <v>437</v>
      </c>
      <c r="H22" s="11" t="s">
        <v>564</v>
      </c>
      <c r="I22" s="40" t="s">
        <v>562</v>
      </c>
      <c r="J22" s="40" t="s">
        <v>565</v>
      </c>
      <c r="K22" s="14" t="s">
        <v>275</v>
      </c>
      <c r="L22" s="75">
        <v>3657048.46</v>
      </c>
    </row>
    <row r="23" spans="1:12" ht="138.75" customHeight="1" x14ac:dyDescent="0.25">
      <c r="A23" s="50" t="s">
        <v>89</v>
      </c>
      <c r="B23" s="14" t="s">
        <v>90</v>
      </c>
      <c r="C23" s="14" t="s">
        <v>91</v>
      </c>
      <c r="D23" s="14" t="s">
        <v>92</v>
      </c>
      <c r="E23" s="14" t="s">
        <v>93</v>
      </c>
      <c r="F23" s="26">
        <v>0</v>
      </c>
      <c r="G23" s="35" t="s">
        <v>553</v>
      </c>
      <c r="H23" s="40" t="s">
        <v>566</v>
      </c>
      <c r="I23" s="40" t="s">
        <v>567</v>
      </c>
      <c r="J23" s="39" t="s">
        <v>568</v>
      </c>
      <c r="K23" s="14" t="s">
        <v>275</v>
      </c>
      <c r="L23" s="76">
        <v>2617579.38</v>
      </c>
    </row>
    <row r="24" spans="1:12" ht="313.5" x14ac:dyDescent="0.25">
      <c r="A24" s="50" t="s">
        <v>95</v>
      </c>
      <c r="B24" s="14" t="s">
        <v>96</v>
      </c>
      <c r="C24" s="14" t="s">
        <v>91</v>
      </c>
      <c r="D24" s="14" t="s">
        <v>400</v>
      </c>
      <c r="E24" s="14" t="s">
        <v>398</v>
      </c>
      <c r="F24" s="14" t="s">
        <v>569</v>
      </c>
      <c r="G24" s="39" t="s">
        <v>437</v>
      </c>
      <c r="H24" s="11" t="s">
        <v>570</v>
      </c>
      <c r="I24" s="40" t="s">
        <v>571</v>
      </c>
      <c r="J24" s="40" t="s">
        <v>572</v>
      </c>
      <c r="K24" s="14" t="s">
        <v>275</v>
      </c>
      <c r="L24" s="76">
        <v>6543936.3099999996</v>
      </c>
    </row>
    <row r="25" spans="1:12" ht="145.5" customHeight="1" x14ac:dyDescent="0.25">
      <c r="A25" s="50" t="s">
        <v>291</v>
      </c>
      <c r="B25" s="14" t="s">
        <v>100</v>
      </c>
      <c r="C25" s="14" t="s">
        <v>77</v>
      </c>
      <c r="D25" s="14" t="s">
        <v>78</v>
      </c>
      <c r="E25" s="14" t="s">
        <v>79</v>
      </c>
      <c r="F25" s="14" t="s">
        <v>573</v>
      </c>
      <c r="G25" s="39" t="s">
        <v>553</v>
      </c>
      <c r="H25" s="40" t="s">
        <v>574</v>
      </c>
      <c r="I25" s="39" t="s">
        <v>575</v>
      </c>
      <c r="J25" s="40" t="s">
        <v>575</v>
      </c>
      <c r="K25" s="14" t="s">
        <v>276</v>
      </c>
      <c r="L25" s="74">
        <v>39501606.640000001</v>
      </c>
    </row>
    <row r="26" spans="1:12" ht="128.25" x14ac:dyDescent="0.25">
      <c r="A26" s="49" t="s">
        <v>102</v>
      </c>
      <c r="B26" s="39" t="s">
        <v>103</v>
      </c>
      <c r="C26" s="39" t="s">
        <v>91</v>
      </c>
      <c r="D26" s="39" t="s">
        <v>104</v>
      </c>
      <c r="E26" s="39" t="s">
        <v>105</v>
      </c>
      <c r="F26" s="39" t="s">
        <v>576</v>
      </c>
      <c r="G26" s="39" t="s">
        <v>437</v>
      </c>
      <c r="H26" s="14" t="s">
        <v>577</v>
      </c>
      <c r="I26" s="40" t="s">
        <v>578</v>
      </c>
      <c r="J26" s="40" t="s">
        <v>579</v>
      </c>
      <c r="K26" s="39" t="s">
        <v>276</v>
      </c>
      <c r="L26" s="74">
        <v>10485398.27</v>
      </c>
    </row>
    <row r="27" spans="1:12" ht="108" customHeight="1" x14ac:dyDescent="0.25">
      <c r="A27" s="49" t="s">
        <v>106</v>
      </c>
      <c r="B27" s="39" t="s">
        <v>107</v>
      </c>
      <c r="C27" s="39" t="s">
        <v>108</v>
      </c>
      <c r="D27" s="39" t="s">
        <v>109</v>
      </c>
      <c r="E27" s="39" t="s">
        <v>110</v>
      </c>
      <c r="F27" s="39" t="s">
        <v>110</v>
      </c>
      <c r="G27" s="39" t="s">
        <v>437</v>
      </c>
      <c r="H27" s="39" t="s">
        <v>580</v>
      </c>
      <c r="I27" s="39" t="s">
        <v>580</v>
      </c>
      <c r="J27" s="39" t="s">
        <v>581</v>
      </c>
      <c r="K27" s="39" t="s">
        <v>310</v>
      </c>
      <c r="L27" s="74">
        <v>699250.87</v>
      </c>
    </row>
    <row r="28" spans="1:12" ht="147.75" customHeight="1" x14ac:dyDescent="0.25">
      <c r="A28" s="50" t="s">
        <v>112</v>
      </c>
      <c r="B28" s="14" t="s">
        <v>113</v>
      </c>
      <c r="C28" s="14" t="s">
        <v>114</v>
      </c>
      <c r="D28" s="14" t="s">
        <v>115</v>
      </c>
      <c r="E28" s="14" t="s">
        <v>116</v>
      </c>
      <c r="F28" s="14" t="s">
        <v>582</v>
      </c>
      <c r="G28" s="14" t="s">
        <v>437</v>
      </c>
      <c r="H28" s="39" t="s">
        <v>619</v>
      </c>
      <c r="I28" s="39" t="s">
        <v>620</v>
      </c>
      <c r="J28" s="39" t="s">
        <v>621</v>
      </c>
      <c r="K28" s="14" t="s">
        <v>276</v>
      </c>
      <c r="L28" s="76">
        <v>10452868.75</v>
      </c>
    </row>
    <row r="29" spans="1:12" ht="165" customHeight="1" x14ac:dyDescent="0.25">
      <c r="A29" s="50" t="s">
        <v>583</v>
      </c>
      <c r="B29" s="39" t="s">
        <v>584</v>
      </c>
      <c r="C29" s="14" t="s">
        <v>585</v>
      </c>
      <c r="D29" s="14" t="s">
        <v>586</v>
      </c>
      <c r="E29" s="14" t="s">
        <v>587</v>
      </c>
      <c r="F29" s="14" t="s">
        <v>587</v>
      </c>
      <c r="G29" s="14" t="s">
        <v>414</v>
      </c>
      <c r="H29" s="14" t="s">
        <v>588</v>
      </c>
      <c r="I29" s="14" t="s">
        <v>575</v>
      </c>
      <c r="J29" s="14" t="s">
        <v>575</v>
      </c>
      <c r="K29" s="14" t="s">
        <v>589</v>
      </c>
      <c r="L29" s="75">
        <v>811011.68</v>
      </c>
    </row>
    <row r="30" spans="1:12" ht="154.5" customHeight="1" x14ac:dyDescent="0.25">
      <c r="A30" s="50" t="s">
        <v>590</v>
      </c>
      <c r="B30" s="39" t="s">
        <v>591</v>
      </c>
      <c r="C30" s="14" t="s">
        <v>585</v>
      </c>
      <c r="D30" s="14" t="s">
        <v>586</v>
      </c>
      <c r="E30" s="14" t="s">
        <v>592</v>
      </c>
      <c r="F30" s="14" t="s">
        <v>592</v>
      </c>
      <c r="G30" s="14" t="s">
        <v>414</v>
      </c>
      <c r="H30" s="14" t="s">
        <v>588</v>
      </c>
      <c r="I30" s="14" t="s">
        <v>575</v>
      </c>
      <c r="J30" s="14" t="s">
        <v>575</v>
      </c>
      <c r="K30" s="14" t="s">
        <v>589</v>
      </c>
      <c r="L30" s="75">
        <v>0</v>
      </c>
    </row>
    <row r="31" spans="1:12" ht="150" customHeight="1" x14ac:dyDescent="0.25">
      <c r="A31" s="50" t="s">
        <v>593</v>
      </c>
      <c r="B31" s="39" t="s">
        <v>594</v>
      </c>
      <c r="C31" s="14" t="s">
        <v>585</v>
      </c>
      <c r="D31" s="14" t="s">
        <v>586</v>
      </c>
      <c r="E31" s="14" t="s">
        <v>595</v>
      </c>
      <c r="F31" s="14" t="s">
        <v>595</v>
      </c>
      <c r="G31" s="14" t="s">
        <v>427</v>
      </c>
      <c r="H31" s="14" t="s">
        <v>596</v>
      </c>
      <c r="I31" s="14" t="s">
        <v>597</v>
      </c>
      <c r="J31" s="14" t="s">
        <v>598</v>
      </c>
      <c r="K31" s="14" t="s">
        <v>589</v>
      </c>
      <c r="L31" s="75">
        <v>332174.82</v>
      </c>
    </row>
    <row r="32" spans="1:12" ht="176.25" customHeight="1" x14ac:dyDescent="0.25">
      <c r="A32" s="50" t="s">
        <v>599</v>
      </c>
      <c r="B32" s="39" t="s">
        <v>600</v>
      </c>
      <c r="C32" s="14" t="s">
        <v>585</v>
      </c>
      <c r="D32" s="14" t="s">
        <v>586</v>
      </c>
      <c r="E32" s="14" t="s">
        <v>601</v>
      </c>
      <c r="F32" s="14" t="s">
        <v>601</v>
      </c>
      <c r="G32" s="14" t="s">
        <v>427</v>
      </c>
      <c r="H32" s="14" t="s">
        <v>602</v>
      </c>
      <c r="I32" s="14" t="s">
        <v>410</v>
      </c>
      <c r="J32" s="14" t="s">
        <v>410</v>
      </c>
      <c r="K32" s="14" t="s">
        <v>589</v>
      </c>
      <c r="L32" s="75">
        <v>369415.94</v>
      </c>
    </row>
    <row r="33" spans="1:15" ht="147" customHeight="1" x14ac:dyDescent="0.25">
      <c r="A33" s="50" t="s">
        <v>603</v>
      </c>
      <c r="B33" s="39" t="s">
        <v>604</v>
      </c>
      <c r="C33" s="14" t="s">
        <v>585</v>
      </c>
      <c r="D33" s="14" t="s">
        <v>586</v>
      </c>
      <c r="E33" s="14" t="s">
        <v>605</v>
      </c>
      <c r="F33" s="14" t="s">
        <v>605</v>
      </c>
      <c r="G33" s="14" t="s">
        <v>427</v>
      </c>
      <c r="H33" s="14" t="s">
        <v>606</v>
      </c>
      <c r="I33" s="14" t="s">
        <v>410</v>
      </c>
      <c r="J33" s="14" t="s">
        <v>410</v>
      </c>
      <c r="K33" s="14" t="s">
        <v>589</v>
      </c>
      <c r="L33" s="75">
        <v>634845.85</v>
      </c>
    </row>
    <row r="34" spans="1:15" ht="147.75" customHeight="1" thickBot="1" x14ac:dyDescent="0.3">
      <c r="A34" s="51" t="s">
        <v>607</v>
      </c>
      <c r="B34" s="53" t="s">
        <v>608</v>
      </c>
      <c r="C34" s="52" t="s">
        <v>585</v>
      </c>
      <c r="D34" s="52" t="s">
        <v>586</v>
      </c>
      <c r="E34" s="52" t="s">
        <v>609</v>
      </c>
      <c r="F34" s="52" t="s">
        <v>609</v>
      </c>
      <c r="G34" s="52" t="s">
        <v>427</v>
      </c>
      <c r="H34" s="52" t="s">
        <v>610</v>
      </c>
      <c r="I34" s="52" t="s">
        <v>410</v>
      </c>
      <c r="J34" s="52" t="s">
        <v>410</v>
      </c>
      <c r="K34" s="52" t="s">
        <v>589</v>
      </c>
      <c r="L34" s="77">
        <v>3457656</v>
      </c>
    </row>
    <row r="35" spans="1:15" s="2" customFormat="1" ht="19.899999999999999" customHeight="1" thickBot="1" x14ac:dyDescent="0.3">
      <c r="A35" s="103" t="s">
        <v>528</v>
      </c>
      <c r="B35" s="104"/>
      <c r="C35" s="104"/>
      <c r="D35" s="104"/>
      <c r="E35" s="104"/>
      <c r="F35" s="104"/>
      <c r="G35" s="104"/>
      <c r="H35" s="104"/>
      <c r="I35" s="104"/>
      <c r="J35" s="104"/>
      <c r="K35" s="104"/>
      <c r="L35" s="105"/>
    </row>
    <row r="36" spans="1:15" ht="159" hidden="1" customHeight="1" x14ac:dyDescent="0.3">
      <c r="A36" s="46" t="s">
        <v>232</v>
      </c>
      <c r="B36" s="46" t="s">
        <v>6</v>
      </c>
      <c r="C36" s="46" t="s">
        <v>340</v>
      </c>
      <c r="D36" s="46" t="s">
        <v>7</v>
      </c>
      <c r="E36" s="46" t="s">
        <v>231</v>
      </c>
      <c r="F36" s="46" t="s">
        <v>339</v>
      </c>
      <c r="G36" s="46" t="s">
        <v>437</v>
      </c>
      <c r="H36" s="41" t="s">
        <v>438</v>
      </c>
      <c r="I36" s="41" t="s">
        <v>439</v>
      </c>
      <c r="J36" s="41" t="s">
        <v>440</v>
      </c>
      <c r="K36" s="46" t="s">
        <v>260</v>
      </c>
      <c r="L36" s="54">
        <v>200000</v>
      </c>
    </row>
    <row r="37" spans="1:15" ht="200.25" hidden="1" customHeight="1" x14ac:dyDescent="0.3">
      <c r="A37" s="10" t="s">
        <v>257</v>
      </c>
      <c r="B37" s="10" t="s">
        <v>8</v>
      </c>
      <c r="C37" s="17" t="s">
        <v>341</v>
      </c>
      <c r="D37" s="10" t="s">
        <v>10</v>
      </c>
      <c r="E37" s="10" t="s">
        <v>11</v>
      </c>
      <c r="F37" s="17">
        <v>0</v>
      </c>
      <c r="G37" s="28"/>
      <c r="H37" s="17"/>
      <c r="I37" s="17"/>
      <c r="J37" s="28"/>
      <c r="K37" s="10" t="s">
        <v>259</v>
      </c>
      <c r="L37" s="12">
        <v>200000</v>
      </c>
    </row>
    <row r="38" spans="1:15" s="3" customFormat="1" ht="156.75" hidden="1" customHeight="1" x14ac:dyDescent="0.3">
      <c r="A38" s="22" t="s">
        <v>277</v>
      </c>
      <c r="B38" s="22" t="s">
        <v>12</v>
      </c>
      <c r="C38" s="22" t="s">
        <v>13</v>
      </c>
      <c r="D38" s="22" t="s">
        <v>278</v>
      </c>
      <c r="E38" s="22" t="s">
        <v>279</v>
      </c>
      <c r="F38" s="22" t="s">
        <v>348</v>
      </c>
      <c r="G38" s="22"/>
      <c r="H38" s="23"/>
      <c r="I38" s="23"/>
      <c r="J38" s="23"/>
      <c r="K38" s="22" t="s">
        <v>280</v>
      </c>
      <c r="L38" s="24">
        <v>1300000</v>
      </c>
    </row>
    <row r="39" spans="1:15" s="6" customFormat="1" ht="127.5" hidden="1" customHeight="1" x14ac:dyDescent="0.3">
      <c r="A39" s="10" t="s">
        <v>395</v>
      </c>
      <c r="B39" s="10" t="s">
        <v>14</v>
      </c>
      <c r="C39" s="10" t="s">
        <v>15</v>
      </c>
      <c r="D39" s="10" t="s">
        <v>16</v>
      </c>
      <c r="E39" s="10" t="s">
        <v>17</v>
      </c>
      <c r="F39" s="10" t="s">
        <v>281</v>
      </c>
      <c r="G39" s="28"/>
      <c r="H39" s="10"/>
      <c r="I39" s="10"/>
      <c r="J39" s="28"/>
      <c r="K39" s="10" t="s">
        <v>282</v>
      </c>
      <c r="L39" s="10">
        <v>0</v>
      </c>
      <c r="M39" s="9"/>
      <c r="N39" s="9"/>
    </row>
    <row r="40" spans="1:15" s="7" customFormat="1" ht="119.25" hidden="1" customHeight="1" x14ac:dyDescent="0.3">
      <c r="A40" s="10" t="s">
        <v>18</v>
      </c>
      <c r="B40" s="10" t="s">
        <v>19</v>
      </c>
      <c r="C40" s="10" t="s">
        <v>20</v>
      </c>
      <c r="D40" s="10" t="s">
        <v>21</v>
      </c>
      <c r="E40" s="10" t="s">
        <v>22</v>
      </c>
      <c r="F40" s="10" t="s">
        <v>349</v>
      </c>
      <c r="G40" s="28"/>
      <c r="H40" s="10"/>
      <c r="I40" s="10"/>
      <c r="J40" s="28"/>
      <c r="K40" s="10" t="s">
        <v>269</v>
      </c>
      <c r="L40" s="12">
        <v>300000</v>
      </c>
    </row>
    <row r="41" spans="1:15" s="6" customFormat="1" ht="86.25" hidden="1" thickBot="1" x14ac:dyDescent="0.3">
      <c r="A41" s="10" t="s">
        <v>23</v>
      </c>
      <c r="B41" s="10" t="s">
        <v>24</v>
      </c>
      <c r="C41" s="10" t="s">
        <v>25</v>
      </c>
      <c r="D41" s="10" t="s">
        <v>26</v>
      </c>
      <c r="E41" s="10" t="s">
        <v>27</v>
      </c>
      <c r="F41" s="10" t="s">
        <v>350</v>
      </c>
      <c r="G41" s="28"/>
      <c r="H41" s="10"/>
      <c r="I41" s="10"/>
      <c r="J41" s="28"/>
      <c r="K41" s="10" t="s">
        <v>283</v>
      </c>
      <c r="L41" s="12">
        <v>200000</v>
      </c>
      <c r="M41" s="9"/>
      <c r="N41" s="9"/>
      <c r="O41" s="9"/>
    </row>
    <row r="42" spans="1:15" s="6" customFormat="1" ht="129.75" hidden="1" customHeight="1" x14ac:dyDescent="0.3">
      <c r="A42" s="10" t="s">
        <v>28</v>
      </c>
      <c r="B42" s="10" t="s">
        <v>29</v>
      </c>
      <c r="C42" s="10" t="s">
        <v>9</v>
      </c>
      <c r="D42" s="10" t="s">
        <v>30</v>
      </c>
      <c r="E42" s="10" t="s">
        <v>396</v>
      </c>
      <c r="F42" s="10" t="s">
        <v>284</v>
      </c>
      <c r="G42" s="28"/>
      <c r="H42" s="10"/>
      <c r="I42" s="10"/>
      <c r="J42" s="28"/>
      <c r="K42" s="10" t="s">
        <v>285</v>
      </c>
      <c r="L42" s="13">
        <v>450000</v>
      </c>
      <c r="M42" s="9"/>
      <c r="N42" s="9"/>
      <c r="O42" s="9"/>
    </row>
    <row r="43" spans="1:15" s="6" customFormat="1" ht="186" hidden="1" thickBot="1" x14ac:dyDescent="0.3">
      <c r="A43" s="10" t="s">
        <v>31</v>
      </c>
      <c r="B43" s="10" t="s">
        <v>32</v>
      </c>
      <c r="C43" s="10" t="s">
        <v>33</v>
      </c>
      <c r="D43" s="10" t="s">
        <v>34</v>
      </c>
      <c r="E43" s="10" t="s">
        <v>35</v>
      </c>
      <c r="F43" s="10" t="s">
        <v>351</v>
      </c>
      <c r="G43" s="28"/>
      <c r="H43" s="10"/>
      <c r="I43" s="10"/>
      <c r="J43" s="28"/>
      <c r="K43" s="10" t="s">
        <v>286</v>
      </c>
      <c r="L43" s="12">
        <v>6000000</v>
      </c>
      <c r="M43" s="9"/>
      <c r="N43" s="9"/>
      <c r="O43" s="9"/>
    </row>
    <row r="44" spans="1:15" ht="114.75" hidden="1" thickBot="1" x14ac:dyDescent="0.3">
      <c r="A44" s="10" t="s">
        <v>36</v>
      </c>
      <c r="B44" s="10" t="s">
        <v>37</v>
      </c>
      <c r="C44" s="10" t="s">
        <v>38</v>
      </c>
      <c r="D44" s="10" t="s">
        <v>39</v>
      </c>
      <c r="E44" s="10" t="s">
        <v>342</v>
      </c>
      <c r="F44" s="10" t="s">
        <v>343</v>
      </c>
      <c r="G44" s="31" t="s">
        <v>437</v>
      </c>
      <c r="H44" s="31" t="s">
        <v>441</v>
      </c>
      <c r="I44" s="31" t="s">
        <v>442</v>
      </c>
      <c r="J44" s="31" t="s">
        <v>443</v>
      </c>
      <c r="K44" s="10" t="s">
        <v>258</v>
      </c>
      <c r="L44" s="12">
        <v>250000</v>
      </c>
    </row>
    <row r="45" spans="1:15" ht="15.75" hidden="1" thickBot="1" x14ac:dyDescent="0.3">
      <c r="A45" s="102" t="s">
        <v>40</v>
      </c>
      <c r="B45" s="102"/>
      <c r="C45" s="102"/>
      <c r="D45" s="102"/>
      <c r="E45" s="102"/>
      <c r="F45" s="102"/>
      <c r="G45" s="102"/>
      <c r="H45" s="102"/>
      <c r="I45" s="102"/>
      <c r="J45" s="102"/>
      <c r="K45" s="102"/>
      <c r="L45" s="102"/>
    </row>
    <row r="46" spans="1:15" s="1" customFormat="1" ht="57.75" hidden="1" thickBot="1" x14ac:dyDescent="0.3">
      <c r="A46" s="10" t="s">
        <v>41</v>
      </c>
      <c r="B46" s="10" t="s">
        <v>42</v>
      </c>
      <c r="C46" s="10" t="s">
        <v>303</v>
      </c>
      <c r="D46" s="10" t="s">
        <v>43</v>
      </c>
      <c r="E46" s="10" t="s">
        <v>44</v>
      </c>
      <c r="F46" s="10" t="s">
        <v>304</v>
      </c>
      <c r="G46" s="28"/>
      <c r="H46" s="10"/>
      <c r="I46" s="10"/>
      <c r="J46" s="28"/>
      <c r="K46" s="10" t="s">
        <v>305</v>
      </c>
      <c r="L46" s="18">
        <v>457984000</v>
      </c>
    </row>
    <row r="47" spans="1:15" s="1" customFormat="1" ht="196.5" hidden="1" customHeight="1" x14ac:dyDescent="0.3">
      <c r="A47" s="20" t="s">
        <v>229</v>
      </c>
      <c r="B47" s="20" t="s">
        <v>45</v>
      </c>
      <c r="C47" s="20">
        <v>52504</v>
      </c>
      <c r="D47" s="20" t="s">
        <v>46</v>
      </c>
      <c r="E47" s="21" t="s">
        <v>306</v>
      </c>
      <c r="F47" s="21" t="s">
        <v>307</v>
      </c>
      <c r="G47" s="21"/>
      <c r="H47" s="21"/>
      <c r="I47" s="21"/>
      <c r="J47" s="21"/>
      <c r="K47" s="20" t="s">
        <v>312</v>
      </c>
      <c r="L47" s="10" t="s">
        <v>47</v>
      </c>
    </row>
    <row r="48" spans="1:15" s="1" customFormat="1" ht="143.25" hidden="1" thickBot="1" x14ac:dyDescent="0.3">
      <c r="A48" s="20" t="s">
        <v>309</v>
      </c>
      <c r="B48" s="20" t="s">
        <v>48</v>
      </c>
      <c r="C48" s="20" t="s">
        <v>49</v>
      </c>
      <c r="D48" s="20" t="s">
        <v>50</v>
      </c>
      <c r="E48" s="20" t="s">
        <v>51</v>
      </c>
      <c r="F48" s="20" t="s">
        <v>352</v>
      </c>
      <c r="G48" s="20"/>
      <c r="H48" s="20"/>
      <c r="I48" s="25"/>
      <c r="J48" s="25"/>
      <c r="K48" s="20" t="s">
        <v>312</v>
      </c>
      <c r="L48" s="19" t="s">
        <v>52</v>
      </c>
    </row>
    <row r="49" spans="1:12" s="1" customFormat="1" ht="129" hidden="1" thickBot="1" x14ac:dyDescent="0.3">
      <c r="A49" s="20" t="s">
        <v>308</v>
      </c>
      <c r="B49" s="20" t="s">
        <v>53</v>
      </c>
      <c r="C49" s="20" t="s">
        <v>54</v>
      </c>
      <c r="D49" s="20" t="s">
        <v>55</v>
      </c>
      <c r="E49" s="20" t="s">
        <v>56</v>
      </c>
      <c r="F49" s="20" t="s">
        <v>353</v>
      </c>
      <c r="G49" s="20"/>
      <c r="H49" s="25"/>
      <c r="I49" s="25"/>
      <c r="J49" s="25"/>
      <c r="K49" s="20" t="s">
        <v>312</v>
      </c>
      <c r="L49" s="19" t="s">
        <v>57</v>
      </c>
    </row>
    <row r="50" spans="1:12" s="1" customFormat="1" ht="86.25" hidden="1" thickBot="1" x14ac:dyDescent="0.3">
      <c r="A50" s="20" t="s">
        <v>58</v>
      </c>
      <c r="B50" s="20" t="s">
        <v>59</v>
      </c>
      <c r="C50" s="20" t="s">
        <v>60</v>
      </c>
      <c r="D50" s="20" t="s">
        <v>61</v>
      </c>
      <c r="E50" s="20" t="s">
        <v>62</v>
      </c>
      <c r="F50" s="20" t="s">
        <v>354</v>
      </c>
      <c r="G50" s="20"/>
      <c r="H50" s="20"/>
      <c r="I50" s="20"/>
      <c r="J50" s="20"/>
      <c r="K50" s="20" t="s">
        <v>312</v>
      </c>
      <c r="L50" s="20" t="s">
        <v>63</v>
      </c>
    </row>
    <row r="51" spans="1:12" s="1" customFormat="1" ht="131.25" hidden="1" customHeight="1" x14ac:dyDescent="0.3">
      <c r="A51" s="20" t="s">
        <v>64</v>
      </c>
      <c r="B51" s="20" t="s">
        <v>65</v>
      </c>
      <c r="C51" s="20" t="s">
        <v>66</v>
      </c>
      <c r="D51" s="20" t="s">
        <v>67</v>
      </c>
      <c r="E51" s="20" t="s">
        <v>68</v>
      </c>
      <c r="F51" s="20" t="s">
        <v>355</v>
      </c>
      <c r="G51" s="20"/>
      <c r="H51" s="20"/>
      <c r="I51" s="20"/>
      <c r="J51" s="20"/>
      <c r="K51" s="20" t="s">
        <v>312</v>
      </c>
      <c r="L51" s="20" t="s">
        <v>69</v>
      </c>
    </row>
    <row r="52" spans="1:12" ht="129" hidden="1" thickBot="1" x14ac:dyDescent="0.3">
      <c r="A52" s="20" t="s">
        <v>70</v>
      </c>
      <c r="B52" s="20" t="s">
        <v>71</v>
      </c>
      <c r="C52" s="20" t="s">
        <v>72</v>
      </c>
      <c r="D52" s="20" t="s">
        <v>73</v>
      </c>
      <c r="E52" s="20" t="s">
        <v>74</v>
      </c>
      <c r="F52" s="20" t="s">
        <v>397</v>
      </c>
      <c r="G52" s="20"/>
      <c r="H52" s="20"/>
      <c r="I52" s="20"/>
      <c r="J52" s="20"/>
      <c r="K52" s="20" t="s">
        <v>312</v>
      </c>
      <c r="L52" s="20" t="s">
        <v>75</v>
      </c>
    </row>
    <row r="53" spans="1:12" ht="144.75" hidden="1" thickBot="1" x14ac:dyDescent="0.3">
      <c r="A53" s="20" t="s">
        <v>316</v>
      </c>
      <c r="B53" s="20" t="s">
        <v>76</v>
      </c>
      <c r="C53" s="20" t="s">
        <v>77</v>
      </c>
      <c r="D53" s="20" t="s">
        <v>78</v>
      </c>
      <c r="E53" s="20" t="s">
        <v>313</v>
      </c>
      <c r="F53" s="20" t="s">
        <v>314</v>
      </c>
      <c r="G53" s="20"/>
      <c r="H53" s="20"/>
      <c r="I53" s="20"/>
      <c r="J53" s="20"/>
      <c r="K53" s="20" t="s">
        <v>276</v>
      </c>
      <c r="L53" s="20" t="s">
        <v>80</v>
      </c>
    </row>
    <row r="54" spans="1:12" ht="75.75" hidden="1" thickBot="1" x14ac:dyDescent="0.3">
      <c r="A54" s="14" t="s">
        <v>81</v>
      </c>
      <c r="B54" s="14" t="s">
        <v>82</v>
      </c>
      <c r="C54" s="14" t="s">
        <v>83</v>
      </c>
      <c r="D54" s="14" t="s">
        <v>287</v>
      </c>
      <c r="E54" s="14" t="s">
        <v>84</v>
      </c>
      <c r="F54" s="15" t="s">
        <v>288</v>
      </c>
      <c r="G54" s="15"/>
      <c r="H54" s="15"/>
      <c r="I54" s="15"/>
      <c r="J54" s="29"/>
      <c r="K54" s="14" t="s">
        <v>275</v>
      </c>
      <c r="L54" s="14" t="s">
        <v>85</v>
      </c>
    </row>
    <row r="55" spans="1:12" ht="75.75" hidden="1" thickBot="1" x14ac:dyDescent="0.3">
      <c r="A55" s="14" t="s">
        <v>86</v>
      </c>
      <c r="B55" s="14" t="s">
        <v>87</v>
      </c>
      <c r="C55" s="14" t="s">
        <v>83</v>
      </c>
      <c r="D55" s="14" t="s">
        <v>289</v>
      </c>
      <c r="E55" s="14" t="s">
        <v>88</v>
      </c>
      <c r="F55" s="15" t="s">
        <v>356</v>
      </c>
      <c r="G55" s="15"/>
      <c r="H55" s="15"/>
      <c r="I55" s="15"/>
      <c r="J55" s="29"/>
      <c r="K55" s="14" t="s">
        <v>275</v>
      </c>
      <c r="L55" s="16">
        <v>13000000</v>
      </c>
    </row>
    <row r="56" spans="1:12" ht="114.75" hidden="1" thickBot="1" x14ac:dyDescent="0.3">
      <c r="A56" s="14" t="s">
        <v>89</v>
      </c>
      <c r="B56" s="14" t="s">
        <v>90</v>
      </c>
      <c r="C56" s="14" t="s">
        <v>91</v>
      </c>
      <c r="D56" s="14" t="s">
        <v>92</v>
      </c>
      <c r="E56" s="14" t="s">
        <v>93</v>
      </c>
      <c r="F56" s="14" t="s">
        <v>357</v>
      </c>
      <c r="G56" s="14"/>
      <c r="H56" s="14"/>
      <c r="I56" s="26"/>
      <c r="J56" s="26"/>
      <c r="K56" s="14" t="s">
        <v>275</v>
      </c>
      <c r="L56" s="14" t="s">
        <v>94</v>
      </c>
    </row>
    <row r="57" spans="1:12" ht="100.5" hidden="1" thickBot="1" x14ac:dyDescent="0.3">
      <c r="A57" s="14" t="s">
        <v>95</v>
      </c>
      <c r="B57" s="14" t="s">
        <v>96</v>
      </c>
      <c r="C57" s="14" t="s">
        <v>91</v>
      </c>
      <c r="D57" s="14" t="s">
        <v>400</v>
      </c>
      <c r="E57" s="14" t="s">
        <v>398</v>
      </c>
      <c r="F57" s="14" t="s">
        <v>290</v>
      </c>
      <c r="G57" s="14"/>
      <c r="H57" s="14"/>
      <c r="I57" s="14"/>
      <c r="J57" s="14"/>
      <c r="K57" s="14" t="s">
        <v>275</v>
      </c>
      <c r="L57" s="14" t="s">
        <v>97</v>
      </c>
    </row>
    <row r="58" spans="1:12" ht="114.75" hidden="1" thickBot="1" x14ac:dyDescent="0.3">
      <c r="A58" s="10" t="s">
        <v>293</v>
      </c>
      <c r="B58" s="10" t="s">
        <v>98</v>
      </c>
      <c r="C58" s="10" t="s">
        <v>91</v>
      </c>
      <c r="D58" s="10" t="s">
        <v>401</v>
      </c>
      <c r="E58" s="10" t="s">
        <v>399</v>
      </c>
      <c r="F58" s="10" t="s">
        <v>292</v>
      </c>
      <c r="G58" s="28"/>
      <c r="H58" s="10"/>
      <c r="I58" s="10"/>
      <c r="J58" s="28"/>
      <c r="K58" s="10" t="s">
        <v>272</v>
      </c>
      <c r="L58" s="10" t="s">
        <v>99</v>
      </c>
    </row>
    <row r="59" spans="1:12" ht="144.75" hidden="1" thickBot="1" x14ac:dyDescent="0.3">
      <c r="A59" s="14" t="s">
        <v>291</v>
      </c>
      <c r="B59" s="14" t="s">
        <v>100</v>
      </c>
      <c r="C59" s="14" t="s">
        <v>77</v>
      </c>
      <c r="D59" s="14" t="s">
        <v>78</v>
      </c>
      <c r="E59" s="14" t="s">
        <v>79</v>
      </c>
      <c r="F59" s="14" t="s">
        <v>315</v>
      </c>
      <c r="G59" s="14"/>
      <c r="H59" s="14"/>
      <c r="I59" s="26"/>
      <c r="J59" s="26"/>
      <c r="K59" s="14" t="s">
        <v>276</v>
      </c>
      <c r="L59" s="14" t="s">
        <v>101</v>
      </c>
    </row>
    <row r="60" spans="1:12" ht="86.25" hidden="1" thickBot="1" x14ac:dyDescent="0.3">
      <c r="A60" s="20" t="s">
        <v>102</v>
      </c>
      <c r="B60" s="20" t="s">
        <v>103</v>
      </c>
      <c r="C60" s="20" t="s">
        <v>91</v>
      </c>
      <c r="D60" s="20" t="s">
        <v>104</v>
      </c>
      <c r="E60" s="20" t="s">
        <v>105</v>
      </c>
      <c r="F60" s="20" t="s">
        <v>358</v>
      </c>
      <c r="G60" s="20"/>
      <c r="H60" s="20"/>
      <c r="I60" s="20"/>
      <c r="J60" s="20"/>
      <c r="K60" s="20" t="s">
        <v>276</v>
      </c>
      <c r="L60" s="21">
        <v>12047266</v>
      </c>
    </row>
    <row r="61" spans="1:12" ht="86.25" hidden="1" thickBot="1" x14ac:dyDescent="0.3">
      <c r="A61" s="20" t="s">
        <v>106</v>
      </c>
      <c r="B61" s="20" t="s">
        <v>107</v>
      </c>
      <c r="C61" s="20" t="s">
        <v>108</v>
      </c>
      <c r="D61" s="20" t="s">
        <v>109</v>
      </c>
      <c r="E61" s="20" t="s">
        <v>110</v>
      </c>
      <c r="F61" s="20" t="s">
        <v>311</v>
      </c>
      <c r="G61" s="20"/>
      <c r="H61" s="20"/>
      <c r="I61" s="20"/>
      <c r="J61" s="20"/>
      <c r="K61" s="20" t="s">
        <v>310</v>
      </c>
      <c r="L61" s="20" t="s">
        <v>111</v>
      </c>
    </row>
    <row r="62" spans="1:12" ht="100.5" hidden="1" thickBot="1" x14ac:dyDescent="0.3">
      <c r="A62" s="56" t="s">
        <v>112</v>
      </c>
      <c r="B62" s="56" t="s">
        <v>113</v>
      </c>
      <c r="C62" s="56" t="s">
        <v>114</v>
      </c>
      <c r="D62" s="56" t="s">
        <v>115</v>
      </c>
      <c r="E62" s="56" t="s">
        <v>116</v>
      </c>
      <c r="F62" s="56" t="s">
        <v>359</v>
      </c>
      <c r="G62" s="56"/>
      <c r="H62" s="56"/>
      <c r="I62" s="56"/>
      <c r="J62" s="56"/>
      <c r="K62" s="56" t="s">
        <v>276</v>
      </c>
      <c r="L62" s="56" t="s">
        <v>117</v>
      </c>
    </row>
    <row r="63" spans="1:12" ht="176.25" customHeight="1" x14ac:dyDescent="0.25">
      <c r="A63" s="47" t="s">
        <v>118</v>
      </c>
      <c r="B63" s="48" t="s">
        <v>119</v>
      </c>
      <c r="C63" s="48" t="s">
        <v>120</v>
      </c>
      <c r="D63" s="48" t="s">
        <v>121</v>
      </c>
      <c r="E63" s="48" t="s">
        <v>294</v>
      </c>
      <c r="F63" s="48" t="s">
        <v>519</v>
      </c>
      <c r="G63" s="48" t="s">
        <v>415</v>
      </c>
      <c r="H63" s="48" t="s">
        <v>444</v>
      </c>
      <c r="I63" s="48" t="s">
        <v>445</v>
      </c>
      <c r="J63" s="48" t="s">
        <v>446</v>
      </c>
      <c r="K63" s="48" t="s">
        <v>272</v>
      </c>
      <c r="L63" s="78">
        <v>8000000</v>
      </c>
    </row>
    <row r="64" spans="1:12" ht="366.75" customHeight="1" x14ac:dyDescent="0.25">
      <c r="A64" s="57" t="s">
        <v>122</v>
      </c>
      <c r="B64" s="40" t="s">
        <v>123</v>
      </c>
      <c r="C64" s="40" t="s">
        <v>124</v>
      </c>
      <c r="D64" s="40" t="s">
        <v>125</v>
      </c>
      <c r="E64" s="40" t="s">
        <v>321</v>
      </c>
      <c r="F64" s="34" t="s">
        <v>520</v>
      </c>
      <c r="G64" s="14" t="s">
        <v>415</v>
      </c>
      <c r="H64" s="32" t="s">
        <v>447</v>
      </c>
      <c r="I64" s="32" t="s">
        <v>448</v>
      </c>
      <c r="J64" s="32" t="s">
        <v>449</v>
      </c>
      <c r="K64" s="32" t="s">
        <v>272</v>
      </c>
      <c r="L64" s="79">
        <v>20038195</v>
      </c>
    </row>
    <row r="65" spans="1:27" ht="351.75" customHeight="1" x14ac:dyDescent="0.25">
      <c r="A65" s="57" t="s">
        <v>127</v>
      </c>
      <c r="B65" s="40" t="s">
        <v>128</v>
      </c>
      <c r="C65" s="40" t="s">
        <v>129</v>
      </c>
      <c r="D65" s="40" t="s">
        <v>130</v>
      </c>
      <c r="E65" s="40" t="s">
        <v>126</v>
      </c>
      <c r="F65" s="40" t="s">
        <v>521</v>
      </c>
      <c r="G65" s="34" t="s">
        <v>415</v>
      </c>
      <c r="H65" s="55" t="s">
        <v>450</v>
      </c>
      <c r="I65" s="32" t="s">
        <v>451</v>
      </c>
      <c r="J65" s="32" t="s">
        <v>452</v>
      </c>
      <c r="K65" s="32" t="s">
        <v>272</v>
      </c>
      <c r="L65" s="72">
        <v>24206580</v>
      </c>
    </row>
    <row r="66" spans="1:27" ht="275.25" customHeight="1" x14ac:dyDescent="0.25">
      <c r="A66" s="57" t="s">
        <v>131</v>
      </c>
      <c r="B66" s="40" t="s">
        <v>132</v>
      </c>
      <c r="C66" s="40" t="s">
        <v>133</v>
      </c>
      <c r="D66" s="40" t="s">
        <v>134</v>
      </c>
      <c r="E66" s="40" t="s">
        <v>402</v>
      </c>
      <c r="F66" s="40" t="s">
        <v>522</v>
      </c>
      <c r="G66" s="33" t="s">
        <v>415</v>
      </c>
      <c r="H66" s="32" t="s">
        <v>453</v>
      </c>
      <c r="I66" s="32" t="s">
        <v>454</v>
      </c>
      <c r="J66" s="32" t="s">
        <v>455</v>
      </c>
      <c r="K66" s="32" t="s">
        <v>273</v>
      </c>
      <c r="L66" s="76">
        <v>15109827</v>
      </c>
    </row>
    <row r="67" spans="1:27" ht="366" customHeight="1" x14ac:dyDescent="0.25">
      <c r="A67" s="101" t="s">
        <v>136</v>
      </c>
      <c r="B67" s="97" t="s">
        <v>137</v>
      </c>
      <c r="C67" s="97" t="s">
        <v>138</v>
      </c>
      <c r="D67" s="97" t="s">
        <v>139</v>
      </c>
      <c r="E67" s="97" t="s">
        <v>322</v>
      </c>
      <c r="F67" s="98" t="s">
        <v>323</v>
      </c>
      <c r="G67" s="32" t="s">
        <v>415</v>
      </c>
      <c r="H67" s="34" t="s">
        <v>456</v>
      </c>
      <c r="I67" s="34" t="s">
        <v>457</v>
      </c>
      <c r="J67" s="34" t="s">
        <v>458</v>
      </c>
      <c r="K67" s="98" t="s">
        <v>272</v>
      </c>
      <c r="L67" s="76">
        <v>20588301</v>
      </c>
    </row>
    <row r="68" spans="1:27" ht="366" customHeight="1" x14ac:dyDescent="0.25">
      <c r="A68" s="101"/>
      <c r="B68" s="97"/>
      <c r="C68" s="97"/>
      <c r="D68" s="97"/>
      <c r="E68" s="97"/>
      <c r="F68" s="98"/>
      <c r="G68" s="32" t="s">
        <v>415</v>
      </c>
      <c r="H68" s="34" t="s">
        <v>456</v>
      </c>
      <c r="I68" s="34" t="s">
        <v>457</v>
      </c>
      <c r="J68" s="34" t="s">
        <v>458</v>
      </c>
      <c r="K68" s="98"/>
      <c r="L68" s="76">
        <v>32057097</v>
      </c>
    </row>
    <row r="69" spans="1:27" ht="346.5" customHeight="1" x14ac:dyDescent="0.25">
      <c r="A69" s="57" t="s">
        <v>140</v>
      </c>
      <c r="B69" s="40" t="s">
        <v>141</v>
      </c>
      <c r="C69" s="40" t="s">
        <v>142</v>
      </c>
      <c r="D69" s="40" t="s">
        <v>143</v>
      </c>
      <c r="E69" s="40" t="s">
        <v>135</v>
      </c>
      <c r="F69" s="32" t="s">
        <v>323</v>
      </c>
      <c r="G69" s="32" t="s">
        <v>415</v>
      </c>
      <c r="H69" s="34" t="s">
        <v>456</v>
      </c>
      <c r="I69" s="34" t="s">
        <v>457</v>
      </c>
      <c r="J69" s="32" t="s">
        <v>458</v>
      </c>
      <c r="K69" s="32" t="s">
        <v>272</v>
      </c>
      <c r="L69" s="79">
        <v>15000000</v>
      </c>
    </row>
    <row r="70" spans="1:27" s="8" customFormat="1" ht="198" customHeight="1" x14ac:dyDescent="0.25">
      <c r="A70" s="59" t="s">
        <v>325</v>
      </c>
      <c r="B70" s="20" t="s">
        <v>144</v>
      </c>
      <c r="C70" s="20" t="s">
        <v>145</v>
      </c>
      <c r="D70" s="20" t="s">
        <v>146</v>
      </c>
      <c r="E70" s="20" t="s">
        <v>324</v>
      </c>
      <c r="F70" s="35" t="s">
        <v>326</v>
      </c>
      <c r="G70" s="35" t="s">
        <v>414</v>
      </c>
      <c r="H70" s="35" t="s">
        <v>459</v>
      </c>
      <c r="I70" s="35" t="s">
        <v>460</v>
      </c>
      <c r="J70" s="35" t="s">
        <v>461</v>
      </c>
      <c r="K70" s="35" t="s">
        <v>274</v>
      </c>
      <c r="L70" s="79">
        <v>92000000</v>
      </c>
    </row>
    <row r="71" spans="1:27" ht="183.75" customHeight="1" x14ac:dyDescent="0.25">
      <c r="A71" s="57" t="s">
        <v>327</v>
      </c>
      <c r="B71" s="40" t="s">
        <v>147</v>
      </c>
      <c r="C71" s="40" t="s">
        <v>148</v>
      </c>
      <c r="D71" s="40" t="s">
        <v>149</v>
      </c>
      <c r="E71" s="40" t="s">
        <v>344</v>
      </c>
      <c r="F71" s="40" t="s">
        <v>344</v>
      </c>
      <c r="G71" s="40" t="s">
        <v>414</v>
      </c>
      <c r="H71" s="32" t="s">
        <v>462</v>
      </c>
      <c r="I71" s="32" t="s">
        <v>410</v>
      </c>
      <c r="J71" s="32" t="s">
        <v>410</v>
      </c>
      <c r="K71" s="35" t="s">
        <v>274</v>
      </c>
      <c r="L71" s="79">
        <v>2069000</v>
      </c>
    </row>
    <row r="72" spans="1:27" s="8" customFormat="1" ht="201.75" customHeight="1" x14ac:dyDescent="0.25">
      <c r="A72" s="59" t="s">
        <v>329</v>
      </c>
      <c r="B72" s="20" t="s">
        <v>150</v>
      </c>
      <c r="C72" s="20" t="s">
        <v>148</v>
      </c>
      <c r="D72" s="20" t="s">
        <v>151</v>
      </c>
      <c r="E72" s="20" t="s">
        <v>328</v>
      </c>
      <c r="F72" s="35" t="s">
        <v>360</v>
      </c>
      <c r="G72" s="35" t="s">
        <v>415</v>
      </c>
      <c r="H72" s="32" t="s">
        <v>463</v>
      </c>
      <c r="I72" s="32" t="s">
        <v>464</v>
      </c>
      <c r="J72" s="32" t="s">
        <v>465</v>
      </c>
      <c r="K72" s="35" t="s">
        <v>274</v>
      </c>
      <c r="L72" s="72">
        <v>4000000</v>
      </c>
    </row>
    <row r="73" spans="1:27" ht="293.25" customHeight="1" x14ac:dyDescent="0.25">
      <c r="A73" s="57" t="s">
        <v>318</v>
      </c>
      <c r="B73" s="40" t="s">
        <v>152</v>
      </c>
      <c r="C73" s="40" t="s">
        <v>148</v>
      </c>
      <c r="D73" s="40" t="s">
        <v>403</v>
      </c>
      <c r="E73" s="40" t="s">
        <v>317</v>
      </c>
      <c r="F73" s="32" t="s">
        <v>330</v>
      </c>
      <c r="G73" s="32" t="s">
        <v>414</v>
      </c>
      <c r="H73" s="36" t="s">
        <v>466</v>
      </c>
      <c r="I73" s="32" t="s">
        <v>410</v>
      </c>
      <c r="J73" s="32" t="s">
        <v>410</v>
      </c>
      <c r="K73" s="35" t="s">
        <v>274</v>
      </c>
      <c r="L73" s="72">
        <v>3500000</v>
      </c>
    </row>
    <row r="74" spans="1:27" ht="197.25" x14ac:dyDescent="0.25">
      <c r="A74" s="57" t="s">
        <v>331</v>
      </c>
      <c r="B74" s="40" t="s">
        <v>153</v>
      </c>
      <c r="C74" s="40" t="s">
        <v>148</v>
      </c>
      <c r="D74" s="40" t="s">
        <v>154</v>
      </c>
      <c r="E74" s="40" t="s">
        <v>345</v>
      </c>
      <c r="F74" s="40" t="s">
        <v>346</v>
      </c>
      <c r="G74" s="14" t="s">
        <v>414</v>
      </c>
      <c r="H74" s="32" t="s">
        <v>467</v>
      </c>
      <c r="I74" s="32" t="s">
        <v>410</v>
      </c>
      <c r="J74" s="32" t="s">
        <v>410</v>
      </c>
      <c r="K74" s="35" t="s">
        <v>275</v>
      </c>
      <c r="L74" s="79">
        <f>5000000</f>
        <v>5000000</v>
      </c>
    </row>
    <row r="75" spans="1:27" ht="332.25" x14ac:dyDescent="0.25">
      <c r="A75" s="57" t="s">
        <v>155</v>
      </c>
      <c r="B75" s="40" t="s">
        <v>156</v>
      </c>
      <c r="C75" s="40" t="s">
        <v>148</v>
      </c>
      <c r="D75" s="40" t="s">
        <v>157</v>
      </c>
      <c r="E75" s="40" t="s">
        <v>332</v>
      </c>
      <c r="F75" s="32" t="s">
        <v>347</v>
      </c>
      <c r="G75" s="32" t="s">
        <v>414</v>
      </c>
      <c r="H75" s="32" t="s">
        <v>468</v>
      </c>
      <c r="I75" s="32" t="s">
        <v>469</v>
      </c>
      <c r="J75" s="32" t="s">
        <v>470</v>
      </c>
      <c r="K75" s="35" t="s">
        <v>272</v>
      </c>
      <c r="L75" s="79">
        <f>3200000</f>
        <v>3200000</v>
      </c>
    </row>
    <row r="76" spans="1:27" ht="227.25" x14ac:dyDescent="0.25">
      <c r="A76" s="57" t="s">
        <v>333</v>
      </c>
      <c r="B76" s="40" t="s">
        <v>158</v>
      </c>
      <c r="C76" s="40" t="s">
        <v>159</v>
      </c>
      <c r="D76" s="40" t="s">
        <v>160</v>
      </c>
      <c r="E76" s="32" t="s">
        <v>334</v>
      </c>
      <c r="F76" s="32" t="s">
        <v>335</v>
      </c>
      <c r="G76" s="32" t="s">
        <v>415</v>
      </c>
      <c r="H76" s="36" t="s">
        <v>471</v>
      </c>
      <c r="I76" s="32" t="s">
        <v>472</v>
      </c>
      <c r="J76" s="32"/>
      <c r="K76" s="32" t="s">
        <v>274</v>
      </c>
      <c r="L76" s="79">
        <f>3500000</f>
        <v>3500000</v>
      </c>
    </row>
    <row r="77" spans="1:27" ht="145.5" customHeight="1" x14ac:dyDescent="0.25">
      <c r="A77" s="57" t="s">
        <v>161</v>
      </c>
      <c r="B77" s="40" t="s">
        <v>162</v>
      </c>
      <c r="C77" s="40" t="s">
        <v>91</v>
      </c>
      <c r="D77" s="40" t="s">
        <v>163</v>
      </c>
      <c r="E77" s="40" t="s">
        <v>336</v>
      </c>
      <c r="F77" s="32" t="s">
        <v>337</v>
      </c>
      <c r="G77" s="32" t="s">
        <v>427</v>
      </c>
      <c r="H77" s="37" t="s">
        <v>473</v>
      </c>
      <c r="I77" s="42" t="s">
        <v>474</v>
      </c>
      <c r="J77" s="42" t="s">
        <v>475</v>
      </c>
      <c r="K77" s="32" t="s">
        <v>272</v>
      </c>
      <c r="L77" s="79">
        <f>3500000</f>
        <v>3500000</v>
      </c>
    </row>
    <row r="78" spans="1:27" s="27" customFormat="1" ht="93.75" customHeight="1" x14ac:dyDescent="0.25">
      <c r="A78" s="57" t="s">
        <v>164</v>
      </c>
      <c r="B78" s="40" t="s">
        <v>165</v>
      </c>
      <c r="C78" s="20" t="s">
        <v>622</v>
      </c>
      <c r="D78" s="20" t="s">
        <v>319</v>
      </c>
      <c r="E78" s="20" t="s">
        <v>320</v>
      </c>
      <c r="F78" s="20" t="s">
        <v>623</v>
      </c>
      <c r="G78" s="20" t="s">
        <v>415</v>
      </c>
      <c r="H78" s="20" t="s">
        <v>624</v>
      </c>
      <c r="I78" s="20" t="s">
        <v>625</v>
      </c>
      <c r="J78" s="20" t="s">
        <v>626</v>
      </c>
      <c r="K78" s="70" t="s">
        <v>272</v>
      </c>
      <c r="L78" s="81">
        <v>2120000</v>
      </c>
    </row>
    <row r="79" spans="1:27" s="3" customFormat="1" ht="98.25" customHeight="1" x14ac:dyDescent="0.25">
      <c r="A79" s="59" t="s">
        <v>166</v>
      </c>
      <c r="B79" s="20" t="s">
        <v>167</v>
      </c>
      <c r="C79" s="20" t="s">
        <v>168</v>
      </c>
      <c r="D79" s="32" t="s">
        <v>270</v>
      </c>
      <c r="E79" s="32" t="s">
        <v>271</v>
      </c>
      <c r="F79" s="32" t="s">
        <v>338</v>
      </c>
      <c r="G79" s="32" t="s">
        <v>414</v>
      </c>
      <c r="H79" s="43" t="s">
        <v>476</v>
      </c>
      <c r="I79" s="44" t="s">
        <v>477</v>
      </c>
      <c r="J79" s="44" t="s">
        <v>477</v>
      </c>
      <c r="K79" s="20" t="s">
        <v>272</v>
      </c>
      <c r="L79" s="79">
        <f>4000000</f>
        <v>4000000</v>
      </c>
      <c r="M79" s="8"/>
      <c r="N79" s="8"/>
      <c r="O79" s="8"/>
      <c r="P79" s="8"/>
      <c r="Q79" s="8"/>
      <c r="R79" s="8"/>
      <c r="S79" s="8"/>
      <c r="T79" s="8"/>
      <c r="U79" s="8"/>
      <c r="V79" s="8"/>
      <c r="W79" s="8"/>
      <c r="X79" s="8"/>
      <c r="Y79" s="8"/>
      <c r="Z79" s="8"/>
      <c r="AA79" s="8"/>
    </row>
    <row r="80" spans="1:27" ht="174" customHeight="1" x14ac:dyDescent="0.25">
      <c r="A80" s="57" t="s">
        <v>394</v>
      </c>
      <c r="B80" s="40" t="s">
        <v>169</v>
      </c>
      <c r="C80" s="40" t="s">
        <v>170</v>
      </c>
      <c r="D80" s="40" t="s">
        <v>234</v>
      </c>
      <c r="E80" s="40" t="s">
        <v>242</v>
      </c>
      <c r="F80" s="40" t="s">
        <v>361</v>
      </c>
      <c r="G80" s="20" t="s">
        <v>415</v>
      </c>
      <c r="H80" s="40" t="s">
        <v>478</v>
      </c>
      <c r="I80" s="20" t="s">
        <v>479</v>
      </c>
      <c r="J80" s="20" t="s">
        <v>480</v>
      </c>
      <c r="K80" s="40" t="s">
        <v>233</v>
      </c>
      <c r="L80" s="82">
        <f>3500000</f>
        <v>3500000</v>
      </c>
    </row>
    <row r="81" spans="1:12" ht="122.25" customHeight="1" x14ac:dyDescent="0.25">
      <c r="A81" s="57" t="s">
        <v>393</v>
      </c>
      <c r="B81" s="40" t="s">
        <v>171</v>
      </c>
      <c r="C81" s="40" t="s">
        <v>172</v>
      </c>
      <c r="D81" s="40" t="s">
        <v>173</v>
      </c>
      <c r="E81" s="40" t="s">
        <v>362</v>
      </c>
      <c r="F81" s="40" t="s">
        <v>254</v>
      </c>
      <c r="G81" s="20" t="s">
        <v>415</v>
      </c>
      <c r="H81" s="20" t="s">
        <v>481</v>
      </c>
      <c r="I81" s="20" t="s">
        <v>482</v>
      </c>
      <c r="J81" s="20" t="s">
        <v>483</v>
      </c>
      <c r="K81" s="40" t="s">
        <v>233</v>
      </c>
      <c r="L81" s="79">
        <f>5000000</f>
        <v>5000000</v>
      </c>
    </row>
    <row r="82" spans="1:12" ht="169.5" customHeight="1" x14ac:dyDescent="0.25">
      <c r="A82" s="57" t="s">
        <v>392</v>
      </c>
      <c r="B82" s="40" t="s">
        <v>174</v>
      </c>
      <c r="C82" s="40" t="s">
        <v>170</v>
      </c>
      <c r="D82" s="40" t="s">
        <v>372</v>
      </c>
      <c r="E82" s="40" t="s">
        <v>243</v>
      </c>
      <c r="F82" s="40" t="s">
        <v>361</v>
      </c>
      <c r="G82" s="20" t="s">
        <v>415</v>
      </c>
      <c r="H82" s="40" t="s">
        <v>484</v>
      </c>
      <c r="I82" s="20" t="s">
        <v>485</v>
      </c>
      <c r="J82" s="20" t="s">
        <v>486</v>
      </c>
      <c r="K82" s="40" t="s">
        <v>233</v>
      </c>
      <c r="L82" s="79">
        <f>3200000</f>
        <v>3200000</v>
      </c>
    </row>
    <row r="83" spans="1:12" ht="185.25" x14ac:dyDescent="0.25">
      <c r="A83" s="57" t="s">
        <v>391</v>
      </c>
      <c r="B83" s="40" t="s">
        <v>175</v>
      </c>
      <c r="C83" s="40" t="s">
        <v>170</v>
      </c>
      <c r="D83" s="40" t="s">
        <v>371</v>
      </c>
      <c r="E83" s="40" t="s">
        <v>244</v>
      </c>
      <c r="F83" s="40" t="s">
        <v>361</v>
      </c>
      <c r="G83" s="20" t="s">
        <v>427</v>
      </c>
      <c r="H83" s="40" t="s">
        <v>487</v>
      </c>
      <c r="I83" s="20" t="s">
        <v>410</v>
      </c>
      <c r="J83" s="20" t="s">
        <v>410</v>
      </c>
      <c r="K83" s="40" t="s">
        <v>233</v>
      </c>
      <c r="L83" s="79">
        <f>3500000</f>
        <v>3500000</v>
      </c>
    </row>
    <row r="84" spans="1:12" ht="182.25" customHeight="1" x14ac:dyDescent="0.25">
      <c r="A84" s="57" t="s">
        <v>390</v>
      </c>
      <c r="B84" s="40" t="s">
        <v>177</v>
      </c>
      <c r="C84" s="40" t="s">
        <v>178</v>
      </c>
      <c r="D84" s="40" t="s">
        <v>373</v>
      </c>
      <c r="E84" s="40" t="s">
        <v>245</v>
      </c>
      <c r="F84" s="40" t="s">
        <v>361</v>
      </c>
      <c r="G84" s="20" t="s">
        <v>431</v>
      </c>
      <c r="H84" s="40" t="s">
        <v>488</v>
      </c>
      <c r="I84" s="20" t="s">
        <v>489</v>
      </c>
      <c r="J84" s="20" t="s">
        <v>490</v>
      </c>
      <c r="K84" s="40" t="s">
        <v>233</v>
      </c>
      <c r="L84" s="58" t="s">
        <v>176</v>
      </c>
    </row>
    <row r="85" spans="1:12" ht="154.5" customHeight="1" x14ac:dyDescent="0.25">
      <c r="A85" s="57" t="s">
        <v>389</v>
      </c>
      <c r="B85" s="40" t="s">
        <v>179</v>
      </c>
      <c r="C85" s="40" t="s">
        <v>178</v>
      </c>
      <c r="D85" s="40" t="s">
        <v>374</v>
      </c>
      <c r="E85" s="40" t="s">
        <v>246</v>
      </c>
      <c r="F85" s="40" t="s">
        <v>361</v>
      </c>
      <c r="G85" s="20" t="s">
        <v>427</v>
      </c>
      <c r="H85" s="40" t="s">
        <v>491</v>
      </c>
      <c r="I85" s="20" t="s">
        <v>492</v>
      </c>
      <c r="J85" s="20" t="s">
        <v>490</v>
      </c>
      <c r="K85" s="40" t="s">
        <v>233</v>
      </c>
      <c r="L85" s="79">
        <f>3800000</f>
        <v>3800000</v>
      </c>
    </row>
    <row r="86" spans="1:12" ht="219" customHeight="1" x14ac:dyDescent="0.25">
      <c r="A86" s="57" t="s">
        <v>388</v>
      </c>
      <c r="B86" s="40" t="s">
        <v>404</v>
      </c>
      <c r="C86" s="40" t="s">
        <v>170</v>
      </c>
      <c r="D86" s="40" t="s">
        <v>405</v>
      </c>
      <c r="E86" s="40" t="s">
        <v>247</v>
      </c>
      <c r="F86" s="69" t="s">
        <v>247</v>
      </c>
      <c r="G86" s="20" t="s">
        <v>415</v>
      </c>
      <c r="H86" s="20" t="s">
        <v>493</v>
      </c>
      <c r="I86" s="20" t="s">
        <v>494</v>
      </c>
      <c r="J86" s="20" t="s">
        <v>495</v>
      </c>
      <c r="K86" s="40" t="s">
        <v>233</v>
      </c>
      <c r="L86" s="79">
        <f>4500000</f>
        <v>4500000</v>
      </c>
    </row>
    <row r="87" spans="1:12" ht="121.5" customHeight="1" x14ac:dyDescent="0.25">
      <c r="A87" s="20" t="s">
        <v>627</v>
      </c>
      <c r="B87" s="40" t="s">
        <v>496</v>
      </c>
      <c r="C87" s="40" t="s">
        <v>170</v>
      </c>
      <c r="D87" s="40" t="s">
        <v>236</v>
      </c>
      <c r="E87" s="40" t="s">
        <v>497</v>
      </c>
      <c r="F87" s="69" t="s">
        <v>497</v>
      </c>
      <c r="G87" s="20" t="s">
        <v>415</v>
      </c>
      <c r="H87" s="20" t="s">
        <v>498</v>
      </c>
      <c r="I87" s="20" t="s">
        <v>499</v>
      </c>
      <c r="J87" s="20" t="s">
        <v>500</v>
      </c>
      <c r="K87" s="20" t="s">
        <v>501</v>
      </c>
      <c r="L87" s="79">
        <f>3700000</f>
        <v>3700000</v>
      </c>
    </row>
    <row r="88" spans="1:12" ht="174.75" customHeight="1" thickBot="1" x14ac:dyDescent="0.3">
      <c r="A88" s="80" t="s">
        <v>628</v>
      </c>
      <c r="B88" s="14" t="s">
        <v>502</v>
      </c>
      <c r="C88" s="40" t="s">
        <v>170</v>
      </c>
      <c r="D88" s="38" t="s">
        <v>503</v>
      </c>
      <c r="E88" s="38" t="s">
        <v>504</v>
      </c>
      <c r="F88" s="38" t="s">
        <v>504</v>
      </c>
      <c r="G88" s="39" t="s">
        <v>415</v>
      </c>
      <c r="H88" s="39" t="s">
        <v>505</v>
      </c>
      <c r="I88" s="39" t="s">
        <v>506</v>
      </c>
      <c r="J88" s="39" t="s">
        <v>507</v>
      </c>
      <c r="K88" s="20" t="s">
        <v>275</v>
      </c>
      <c r="L88" s="79">
        <f>2200000</f>
        <v>2200000</v>
      </c>
    </row>
    <row r="89" spans="1:12" ht="72.75" x14ac:dyDescent="0.25">
      <c r="A89" s="57" t="s">
        <v>375</v>
      </c>
      <c r="B89" s="40" t="s">
        <v>180</v>
      </c>
      <c r="C89" s="40" t="s">
        <v>170</v>
      </c>
      <c r="D89" s="40" t="s">
        <v>237</v>
      </c>
      <c r="E89" s="40" t="s">
        <v>248</v>
      </c>
      <c r="F89" s="40" t="s">
        <v>524</v>
      </c>
      <c r="G89" s="20" t="s">
        <v>427</v>
      </c>
      <c r="H89" s="40" t="s">
        <v>508</v>
      </c>
      <c r="I89" s="20" t="s">
        <v>436</v>
      </c>
      <c r="J89" s="20" t="s">
        <v>436</v>
      </c>
      <c r="K89" s="20" t="s">
        <v>509</v>
      </c>
      <c r="L89" s="79">
        <f>4000000</f>
        <v>4000000</v>
      </c>
    </row>
    <row r="90" spans="1:12" ht="148.5" customHeight="1" x14ac:dyDescent="0.25">
      <c r="A90" s="57" t="s">
        <v>376</v>
      </c>
      <c r="B90" s="40" t="s">
        <v>181</v>
      </c>
      <c r="C90" s="40" t="s">
        <v>178</v>
      </c>
      <c r="D90" s="40" t="s">
        <v>238</v>
      </c>
      <c r="E90" s="40" t="s">
        <v>249</v>
      </c>
      <c r="F90" s="40" t="s">
        <v>523</v>
      </c>
      <c r="G90" s="20" t="s">
        <v>431</v>
      </c>
      <c r="H90" s="40" t="s">
        <v>510</v>
      </c>
      <c r="I90" s="20" t="s">
        <v>511</v>
      </c>
      <c r="J90" s="20" t="s">
        <v>490</v>
      </c>
      <c r="K90" s="20" t="s">
        <v>509</v>
      </c>
      <c r="L90" s="79">
        <f>3500000</f>
        <v>3500000</v>
      </c>
    </row>
    <row r="91" spans="1:12" ht="135" customHeight="1" x14ac:dyDescent="0.25">
      <c r="A91" s="57" t="s">
        <v>377</v>
      </c>
      <c r="B91" s="40" t="s">
        <v>182</v>
      </c>
      <c r="C91" s="40" t="s">
        <v>183</v>
      </c>
      <c r="D91" s="40" t="s">
        <v>239</v>
      </c>
      <c r="E91" s="40" t="s">
        <v>250</v>
      </c>
      <c r="F91" s="40" t="s">
        <v>525</v>
      </c>
      <c r="G91" s="20" t="s">
        <v>427</v>
      </c>
      <c r="H91" s="40" t="s">
        <v>512</v>
      </c>
      <c r="I91" s="20" t="s">
        <v>513</v>
      </c>
      <c r="J91" s="20" t="s">
        <v>513</v>
      </c>
      <c r="K91" s="20" t="s">
        <v>275</v>
      </c>
      <c r="L91" s="79">
        <f>4100000</f>
        <v>4100000</v>
      </c>
    </row>
    <row r="92" spans="1:12" ht="125.25" customHeight="1" x14ac:dyDescent="0.25">
      <c r="A92" s="57" t="s">
        <v>387</v>
      </c>
      <c r="B92" s="40" t="s">
        <v>184</v>
      </c>
      <c r="C92" s="40" t="s">
        <v>170</v>
      </c>
      <c r="D92" s="40" t="s">
        <v>240</v>
      </c>
      <c r="E92" s="40" t="s">
        <v>251</v>
      </c>
      <c r="F92" s="40" t="s">
        <v>523</v>
      </c>
      <c r="G92" s="20" t="s">
        <v>431</v>
      </c>
      <c r="H92" s="40" t="s">
        <v>514</v>
      </c>
      <c r="I92" s="20" t="s">
        <v>515</v>
      </c>
      <c r="J92" s="20" t="s">
        <v>516</v>
      </c>
      <c r="K92" s="40" t="s">
        <v>233</v>
      </c>
      <c r="L92" s="79">
        <f>3500000</f>
        <v>3500000</v>
      </c>
    </row>
    <row r="93" spans="1:12" ht="168" customHeight="1" x14ac:dyDescent="0.25">
      <c r="A93" s="57" t="s">
        <v>386</v>
      </c>
      <c r="B93" s="40" t="s">
        <v>185</v>
      </c>
      <c r="C93" s="40" t="s">
        <v>170</v>
      </c>
      <c r="D93" s="40" t="s">
        <v>235</v>
      </c>
      <c r="E93" s="40" t="s">
        <v>252</v>
      </c>
      <c r="F93" s="40" t="s">
        <v>523</v>
      </c>
      <c r="G93" s="20" t="s">
        <v>415</v>
      </c>
      <c r="H93" s="20" t="s">
        <v>478</v>
      </c>
      <c r="I93" s="20" t="s">
        <v>482</v>
      </c>
      <c r="J93" s="20" t="s">
        <v>516</v>
      </c>
      <c r="K93" s="20" t="s">
        <v>509</v>
      </c>
      <c r="L93" s="79">
        <f>3000000</f>
        <v>3000000</v>
      </c>
    </row>
    <row r="94" spans="1:12" ht="128.25" customHeight="1" x14ac:dyDescent="0.25">
      <c r="A94" s="57" t="s">
        <v>379</v>
      </c>
      <c r="B94" s="40" t="s">
        <v>186</v>
      </c>
      <c r="C94" s="40" t="s">
        <v>187</v>
      </c>
      <c r="D94" s="40" t="s">
        <v>241</v>
      </c>
      <c r="E94" s="40" t="s">
        <v>253</v>
      </c>
      <c r="F94" s="40" t="s">
        <v>525</v>
      </c>
      <c r="G94" s="20" t="s">
        <v>415</v>
      </c>
      <c r="H94" s="20" t="s">
        <v>478</v>
      </c>
      <c r="I94" s="20" t="s">
        <v>482</v>
      </c>
      <c r="J94" s="20" t="s">
        <v>517</v>
      </c>
      <c r="K94" s="20" t="s">
        <v>509</v>
      </c>
      <c r="L94" s="79">
        <f>3000000</f>
        <v>3000000</v>
      </c>
    </row>
    <row r="95" spans="1:12" ht="85.5" customHeight="1" thickBot="1" x14ac:dyDescent="0.3">
      <c r="A95" s="60" t="s">
        <v>378</v>
      </c>
      <c r="B95" s="61" t="s">
        <v>188</v>
      </c>
      <c r="C95" s="61" t="s">
        <v>189</v>
      </c>
      <c r="D95" s="61" t="s">
        <v>190</v>
      </c>
      <c r="E95" s="61" t="s">
        <v>191</v>
      </c>
      <c r="F95" s="61" t="s">
        <v>525</v>
      </c>
      <c r="G95" s="62" t="s">
        <v>414</v>
      </c>
      <c r="H95" s="61" t="s">
        <v>518</v>
      </c>
      <c r="I95" s="61" t="s">
        <v>436</v>
      </c>
      <c r="J95" s="61" t="s">
        <v>436</v>
      </c>
      <c r="K95" s="62" t="s">
        <v>275</v>
      </c>
      <c r="L95" s="79">
        <f>1500000</f>
        <v>1500000</v>
      </c>
    </row>
    <row r="96" spans="1:12" ht="15.75" thickBot="1" x14ac:dyDescent="0.3">
      <c r="A96" s="94" t="s">
        <v>527</v>
      </c>
      <c r="B96" s="95"/>
      <c r="C96" s="95"/>
      <c r="D96" s="95"/>
      <c r="E96" s="95"/>
      <c r="F96" s="95"/>
      <c r="G96" s="95"/>
      <c r="H96" s="95"/>
      <c r="I96" s="95"/>
      <c r="J96" s="95"/>
      <c r="K96" s="95"/>
      <c r="L96" s="96"/>
    </row>
    <row r="97" spans="1:16" ht="78.75" customHeight="1" x14ac:dyDescent="0.25">
      <c r="A97" s="63" t="s">
        <v>363</v>
      </c>
      <c r="B97" s="65" t="s">
        <v>380</v>
      </c>
      <c r="C97" s="64" t="s">
        <v>255</v>
      </c>
      <c r="D97" s="64" t="s">
        <v>192</v>
      </c>
      <c r="E97" s="64" t="s">
        <v>193</v>
      </c>
      <c r="F97" s="64" t="s">
        <v>193</v>
      </c>
      <c r="G97" s="64" t="s">
        <v>414</v>
      </c>
      <c r="H97" s="64" t="s">
        <v>417</v>
      </c>
      <c r="I97" s="66" t="s">
        <v>410</v>
      </c>
      <c r="J97" s="66" t="s">
        <v>410</v>
      </c>
      <c r="K97" s="64" t="s">
        <v>261</v>
      </c>
      <c r="L97" s="99" t="s">
        <v>629</v>
      </c>
    </row>
    <row r="98" spans="1:16" ht="90" customHeight="1" x14ac:dyDescent="0.25">
      <c r="A98" s="57" t="s">
        <v>364</v>
      </c>
      <c r="B98" s="4" t="s">
        <v>381</v>
      </c>
      <c r="C98" s="40" t="s">
        <v>256</v>
      </c>
      <c r="D98" s="40" t="s">
        <v>192</v>
      </c>
      <c r="E98" s="40" t="s">
        <v>194</v>
      </c>
      <c r="F98" s="40" t="s">
        <v>194</v>
      </c>
      <c r="G98" s="40" t="s">
        <v>414</v>
      </c>
      <c r="H98" s="40" t="s">
        <v>421</v>
      </c>
      <c r="I98" s="35" t="s">
        <v>418</v>
      </c>
      <c r="J98" s="35" t="s">
        <v>419</v>
      </c>
      <c r="K98" s="40" t="s">
        <v>261</v>
      </c>
      <c r="L98" s="100"/>
    </row>
    <row r="99" spans="1:16" ht="120" x14ac:dyDescent="0.25">
      <c r="A99" s="57" t="s">
        <v>365</v>
      </c>
      <c r="B99" s="5" t="s">
        <v>382</v>
      </c>
      <c r="C99" s="40" t="s">
        <v>195</v>
      </c>
      <c r="D99" s="40" t="s">
        <v>383</v>
      </c>
      <c r="E99" s="40" t="s">
        <v>196</v>
      </c>
      <c r="F99" s="40" t="s">
        <v>262</v>
      </c>
      <c r="G99" s="40" t="s">
        <v>415</v>
      </c>
      <c r="H99" s="40" t="s">
        <v>422</v>
      </c>
      <c r="I99" s="30" t="s">
        <v>411</v>
      </c>
      <c r="J99" s="30" t="s">
        <v>412</v>
      </c>
      <c r="K99" s="40" t="s">
        <v>263</v>
      </c>
      <c r="L99" s="58" t="s">
        <v>197</v>
      </c>
    </row>
    <row r="100" spans="1:16" ht="76.5" customHeight="1" x14ac:dyDescent="0.25">
      <c r="A100" s="57" t="s">
        <v>366</v>
      </c>
      <c r="B100" s="5" t="s">
        <v>384</v>
      </c>
      <c r="C100" s="40" t="s">
        <v>198</v>
      </c>
      <c r="D100" s="40" t="s">
        <v>199</v>
      </c>
      <c r="E100" s="40" t="s">
        <v>200</v>
      </c>
      <c r="F100" s="40" t="s">
        <v>416</v>
      </c>
      <c r="G100" s="40" t="s">
        <v>414</v>
      </c>
      <c r="H100" s="40" t="s">
        <v>423</v>
      </c>
      <c r="I100" s="40"/>
      <c r="J100" s="40"/>
      <c r="K100" s="40" t="s">
        <v>264</v>
      </c>
      <c r="L100" s="58" t="s">
        <v>201</v>
      </c>
    </row>
    <row r="101" spans="1:16" ht="81" customHeight="1" x14ac:dyDescent="0.25">
      <c r="A101" s="57" t="s">
        <v>369</v>
      </c>
      <c r="B101" s="5" t="s">
        <v>202</v>
      </c>
      <c r="C101" s="40" t="s">
        <v>203</v>
      </c>
      <c r="D101" s="40" t="s">
        <v>204</v>
      </c>
      <c r="E101" s="40" t="s">
        <v>205</v>
      </c>
      <c r="F101" s="40" t="s">
        <v>265</v>
      </c>
      <c r="G101" s="40" t="s">
        <v>415</v>
      </c>
      <c r="H101" s="40" t="s">
        <v>424</v>
      </c>
      <c r="I101" s="35" t="s">
        <v>413</v>
      </c>
      <c r="J101" s="35" t="s">
        <v>410</v>
      </c>
      <c r="K101" s="40" t="s">
        <v>266</v>
      </c>
      <c r="L101" s="93" t="s">
        <v>206</v>
      </c>
    </row>
    <row r="102" spans="1:16" ht="89.25" customHeight="1" x14ac:dyDescent="0.25">
      <c r="A102" s="57" t="s">
        <v>368</v>
      </c>
      <c r="B102" s="5" t="s">
        <v>207</v>
      </c>
      <c r="C102" s="40" t="s">
        <v>208</v>
      </c>
      <c r="D102" s="40" t="s">
        <v>209</v>
      </c>
      <c r="E102" s="40" t="s">
        <v>210</v>
      </c>
      <c r="F102" s="40" t="s">
        <v>267</v>
      </c>
      <c r="G102" s="40" t="s">
        <v>415</v>
      </c>
      <c r="H102" s="40" t="s">
        <v>425</v>
      </c>
      <c r="I102" s="35" t="s">
        <v>413</v>
      </c>
      <c r="J102" s="35" t="s">
        <v>410</v>
      </c>
      <c r="K102" s="40" t="s">
        <v>266</v>
      </c>
      <c r="L102" s="93"/>
    </row>
    <row r="103" spans="1:16" ht="102.75" customHeight="1" x14ac:dyDescent="0.25">
      <c r="A103" s="57" t="s">
        <v>367</v>
      </c>
      <c r="B103" s="5" t="s">
        <v>211</v>
      </c>
      <c r="C103" s="40" t="s">
        <v>212</v>
      </c>
      <c r="D103" s="40" t="s">
        <v>213</v>
      </c>
      <c r="E103" s="40" t="s">
        <v>214</v>
      </c>
      <c r="F103" s="40" t="s">
        <v>268</v>
      </c>
      <c r="G103" s="40" t="s">
        <v>414</v>
      </c>
      <c r="H103" s="40" t="s">
        <v>426</v>
      </c>
      <c r="I103" s="35" t="s">
        <v>413</v>
      </c>
      <c r="J103" s="35" t="s">
        <v>410</v>
      </c>
      <c r="K103" s="40" t="s">
        <v>266</v>
      </c>
      <c r="L103" s="93"/>
    </row>
    <row r="104" spans="1:16" ht="85.5" customHeight="1" x14ac:dyDescent="0.25">
      <c r="A104" s="91" t="s">
        <v>215</v>
      </c>
      <c r="B104" s="39" t="s">
        <v>302</v>
      </c>
      <c r="C104" s="39" t="s">
        <v>301</v>
      </c>
      <c r="D104" s="39" t="s">
        <v>216</v>
      </c>
      <c r="E104" s="39" t="s">
        <v>217</v>
      </c>
      <c r="F104" s="20" t="s">
        <v>299</v>
      </c>
      <c r="G104" s="20" t="s">
        <v>427</v>
      </c>
      <c r="H104" s="20" t="s">
        <v>428</v>
      </c>
      <c r="I104" s="20" t="s">
        <v>429</v>
      </c>
      <c r="J104" s="20" t="s">
        <v>430</v>
      </c>
      <c r="K104" s="20" t="s">
        <v>300</v>
      </c>
      <c r="L104" s="92" t="s">
        <v>218</v>
      </c>
    </row>
    <row r="105" spans="1:16" ht="90.75" customHeight="1" x14ac:dyDescent="0.25">
      <c r="A105" s="91"/>
      <c r="B105" s="39" t="s">
        <v>219</v>
      </c>
      <c r="C105" s="39">
        <v>1000</v>
      </c>
      <c r="D105" s="39" t="s">
        <v>220</v>
      </c>
      <c r="E105" s="39" t="s">
        <v>221</v>
      </c>
      <c r="F105" s="20" t="s">
        <v>298</v>
      </c>
      <c r="G105" s="20" t="s">
        <v>431</v>
      </c>
      <c r="H105" s="20" t="s">
        <v>432</v>
      </c>
      <c r="I105" s="20" t="s">
        <v>433</v>
      </c>
      <c r="J105" s="20" t="s">
        <v>434</v>
      </c>
      <c r="K105" s="20" t="s">
        <v>297</v>
      </c>
      <c r="L105" s="92"/>
    </row>
    <row r="106" spans="1:16" ht="87.75" customHeight="1" x14ac:dyDescent="0.25">
      <c r="A106" s="91"/>
      <c r="B106" s="39" t="s">
        <v>222</v>
      </c>
      <c r="C106" s="39">
        <v>10</v>
      </c>
      <c r="D106" s="39" t="s">
        <v>223</v>
      </c>
      <c r="E106" s="39" t="s">
        <v>224</v>
      </c>
      <c r="F106" s="20" t="s">
        <v>296</v>
      </c>
      <c r="G106" s="20" t="s">
        <v>427</v>
      </c>
      <c r="H106" s="20" t="s">
        <v>435</v>
      </c>
      <c r="I106" s="20" t="s">
        <v>436</v>
      </c>
      <c r="J106" s="20" t="s">
        <v>436</v>
      </c>
      <c r="K106" s="20" t="s">
        <v>297</v>
      </c>
      <c r="L106" s="92"/>
    </row>
    <row r="107" spans="1:16" ht="150.75" customHeight="1" thickBot="1" x14ac:dyDescent="0.3">
      <c r="A107" s="67" t="s">
        <v>225</v>
      </c>
      <c r="B107" s="53" t="s">
        <v>226</v>
      </c>
      <c r="C107" s="53" t="s">
        <v>227</v>
      </c>
      <c r="D107" s="53" t="s">
        <v>228</v>
      </c>
      <c r="E107" s="53" t="s">
        <v>385</v>
      </c>
      <c r="F107" s="53" t="s">
        <v>370</v>
      </c>
      <c r="G107" s="84" t="s">
        <v>414</v>
      </c>
      <c r="H107" s="84" t="s">
        <v>630</v>
      </c>
      <c r="I107" s="84" t="s">
        <v>631</v>
      </c>
      <c r="J107" s="84" t="s">
        <v>632</v>
      </c>
      <c r="K107" s="53" t="s">
        <v>295</v>
      </c>
      <c r="L107" s="73">
        <f>250000</f>
        <v>250000</v>
      </c>
    </row>
    <row r="109" spans="1:16" s="111" customFormat="1" ht="100.5" customHeight="1" x14ac:dyDescent="0.2">
      <c r="A109" s="107" t="s">
        <v>652</v>
      </c>
      <c r="B109" s="107" t="s">
        <v>653</v>
      </c>
      <c r="C109" s="107" t="s">
        <v>654</v>
      </c>
      <c r="D109" s="107" t="s">
        <v>655</v>
      </c>
      <c r="E109" s="107" t="s">
        <v>656</v>
      </c>
      <c r="F109" s="107" t="s">
        <v>656</v>
      </c>
      <c r="G109" s="108" t="s">
        <v>427</v>
      </c>
      <c r="H109" s="107" t="s">
        <v>657</v>
      </c>
      <c r="I109" s="107" t="s">
        <v>410</v>
      </c>
      <c r="J109" s="107" t="s">
        <v>410</v>
      </c>
      <c r="K109" s="107" t="s">
        <v>658</v>
      </c>
      <c r="L109" s="109">
        <v>674300</v>
      </c>
      <c r="M109" s="110" t="s">
        <v>659</v>
      </c>
      <c r="O109" s="112"/>
      <c r="P109" s="113"/>
    </row>
    <row r="110" spans="1:16" s="111" customFormat="1" ht="90" customHeight="1" x14ac:dyDescent="0.2">
      <c r="A110" s="107" t="s">
        <v>660</v>
      </c>
      <c r="B110" s="107" t="s">
        <v>661</v>
      </c>
      <c r="C110" s="107" t="s">
        <v>410</v>
      </c>
      <c r="D110" s="107" t="s">
        <v>662</v>
      </c>
      <c r="E110" s="107" t="s">
        <v>663</v>
      </c>
      <c r="F110" s="107" t="s">
        <v>664</v>
      </c>
      <c r="G110" s="108" t="s">
        <v>665</v>
      </c>
      <c r="H110" s="107" t="s">
        <v>666</v>
      </c>
      <c r="I110" s="107" t="s">
        <v>667</v>
      </c>
      <c r="J110" s="107" t="s">
        <v>668</v>
      </c>
      <c r="K110" s="107" t="s">
        <v>658</v>
      </c>
      <c r="L110" s="114">
        <v>81000</v>
      </c>
      <c r="M110" s="110" t="s">
        <v>669</v>
      </c>
      <c r="O110" s="112"/>
      <c r="P110" s="113"/>
    </row>
    <row r="111" spans="1:16" s="111" customFormat="1" ht="63.75" customHeight="1" x14ac:dyDescent="0.2">
      <c r="A111" s="107" t="s">
        <v>670</v>
      </c>
      <c r="B111" s="107" t="s">
        <v>671</v>
      </c>
      <c r="C111" s="107" t="s">
        <v>672</v>
      </c>
      <c r="D111" s="107" t="s">
        <v>673</v>
      </c>
      <c r="E111" s="107" t="s">
        <v>674</v>
      </c>
      <c r="F111" s="107" t="s">
        <v>675</v>
      </c>
      <c r="G111" s="108" t="s">
        <v>427</v>
      </c>
      <c r="H111" s="107" t="s">
        <v>676</v>
      </c>
      <c r="I111" s="107" t="s">
        <v>436</v>
      </c>
      <c r="J111" s="107" t="s">
        <v>410</v>
      </c>
      <c r="K111" s="107" t="s">
        <v>677</v>
      </c>
      <c r="L111" s="107" t="s">
        <v>678</v>
      </c>
      <c r="M111" s="110" t="s">
        <v>679</v>
      </c>
      <c r="O111" s="112"/>
      <c r="P111" s="113"/>
    </row>
    <row r="112" spans="1:16" s="116" customFormat="1" ht="105" customHeight="1" x14ac:dyDescent="0.2">
      <c r="A112" s="70" t="s">
        <v>680</v>
      </c>
      <c r="B112" s="70" t="s">
        <v>681</v>
      </c>
      <c r="C112" s="70" t="s">
        <v>682</v>
      </c>
      <c r="D112" s="70" t="s">
        <v>683</v>
      </c>
      <c r="E112" s="70" t="s">
        <v>684</v>
      </c>
      <c r="F112" s="70" t="s">
        <v>685</v>
      </c>
      <c r="G112" s="115" t="s">
        <v>427</v>
      </c>
      <c r="H112" s="90" t="s">
        <v>686</v>
      </c>
      <c r="I112" s="70" t="s">
        <v>436</v>
      </c>
      <c r="J112" s="70" t="s">
        <v>410</v>
      </c>
      <c r="K112" s="70" t="s">
        <v>658</v>
      </c>
      <c r="L112" s="70" t="s">
        <v>687</v>
      </c>
      <c r="M112" s="110" t="s">
        <v>688</v>
      </c>
      <c r="O112" s="117"/>
      <c r="P112" s="118"/>
    </row>
    <row r="113" spans="1:21" s="116" customFormat="1" ht="135" customHeight="1" x14ac:dyDescent="0.2">
      <c r="A113" s="70" t="s">
        <v>689</v>
      </c>
      <c r="B113" s="70" t="s">
        <v>690</v>
      </c>
      <c r="C113" s="70" t="s">
        <v>691</v>
      </c>
      <c r="D113" s="70" t="s">
        <v>692</v>
      </c>
      <c r="E113" s="70" t="s">
        <v>693</v>
      </c>
      <c r="F113" s="70" t="s">
        <v>693</v>
      </c>
      <c r="G113" s="119" t="s">
        <v>427</v>
      </c>
      <c r="H113" s="70" t="s">
        <v>694</v>
      </c>
      <c r="I113" s="70" t="s">
        <v>436</v>
      </c>
      <c r="J113" s="70" t="s">
        <v>410</v>
      </c>
      <c r="K113" s="70" t="s">
        <v>695</v>
      </c>
      <c r="L113" s="70" t="s">
        <v>687</v>
      </c>
      <c r="M113" s="110" t="s">
        <v>696</v>
      </c>
      <c r="O113" s="117"/>
      <c r="P113" s="118"/>
    </row>
    <row r="114" spans="1:21" s="116" customFormat="1" ht="105" customHeight="1" x14ac:dyDescent="0.2">
      <c r="A114" s="70" t="s">
        <v>697</v>
      </c>
      <c r="B114" s="70" t="s">
        <v>698</v>
      </c>
      <c r="C114" s="70" t="s">
        <v>699</v>
      </c>
      <c r="D114" s="70" t="s">
        <v>700</v>
      </c>
      <c r="E114" s="70" t="s">
        <v>701</v>
      </c>
      <c r="F114" s="70" t="s">
        <v>702</v>
      </c>
      <c r="G114" s="119" t="s">
        <v>427</v>
      </c>
      <c r="H114" s="70" t="s">
        <v>703</v>
      </c>
      <c r="I114" s="70" t="s">
        <v>436</v>
      </c>
      <c r="J114" s="70" t="s">
        <v>410</v>
      </c>
      <c r="K114" s="70" t="s">
        <v>658</v>
      </c>
      <c r="L114" s="70" t="s">
        <v>687</v>
      </c>
      <c r="M114" s="110" t="s">
        <v>704</v>
      </c>
      <c r="O114" s="117"/>
      <c r="P114" s="118"/>
    </row>
    <row r="115" spans="1:21" s="116" customFormat="1" ht="132.75" customHeight="1" x14ac:dyDescent="0.2">
      <c r="A115" s="70" t="s">
        <v>705</v>
      </c>
      <c r="B115" s="70" t="s">
        <v>706</v>
      </c>
      <c r="C115" s="70" t="s">
        <v>707</v>
      </c>
      <c r="D115" s="70" t="s">
        <v>708</v>
      </c>
      <c r="E115" s="70" t="s">
        <v>709</v>
      </c>
      <c r="F115" s="70" t="s">
        <v>710</v>
      </c>
      <c r="G115" s="119" t="s">
        <v>427</v>
      </c>
      <c r="H115" s="70" t="s">
        <v>711</v>
      </c>
      <c r="I115" s="70" t="s">
        <v>436</v>
      </c>
      <c r="J115" s="70" t="s">
        <v>410</v>
      </c>
      <c r="K115" s="70" t="s">
        <v>658</v>
      </c>
      <c r="L115" s="70" t="s">
        <v>687</v>
      </c>
      <c r="M115" s="110" t="s">
        <v>712</v>
      </c>
      <c r="O115" s="117"/>
      <c r="P115" s="118"/>
    </row>
    <row r="116" spans="1:21" s="116" customFormat="1" ht="110.25" customHeight="1" x14ac:dyDescent="0.2">
      <c r="A116" s="70" t="s">
        <v>713</v>
      </c>
      <c r="B116" s="70" t="s">
        <v>714</v>
      </c>
      <c r="C116" s="70" t="s">
        <v>715</v>
      </c>
      <c r="D116" s="70" t="s">
        <v>716</v>
      </c>
      <c r="E116" s="70" t="s">
        <v>717</v>
      </c>
      <c r="F116" s="90" t="s">
        <v>718</v>
      </c>
      <c r="G116" s="115" t="s">
        <v>427</v>
      </c>
      <c r="H116" s="90" t="s">
        <v>719</v>
      </c>
      <c r="I116" s="70" t="s">
        <v>436</v>
      </c>
      <c r="J116" s="70" t="s">
        <v>410</v>
      </c>
      <c r="K116" s="70" t="s">
        <v>658</v>
      </c>
      <c r="L116" s="70" t="s">
        <v>687</v>
      </c>
      <c r="M116" s="110" t="s">
        <v>688</v>
      </c>
      <c r="O116" s="117"/>
      <c r="P116" s="118"/>
    </row>
    <row r="117" spans="1:21" s="116" customFormat="1" ht="141.75" customHeight="1" x14ac:dyDescent="0.2">
      <c r="A117" s="70" t="s">
        <v>720</v>
      </c>
      <c r="B117" s="70" t="s">
        <v>721</v>
      </c>
      <c r="C117" s="70" t="s">
        <v>722</v>
      </c>
      <c r="D117" s="70" t="s">
        <v>723</v>
      </c>
      <c r="E117" s="70" t="s">
        <v>724</v>
      </c>
      <c r="F117" s="70" t="s">
        <v>725</v>
      </c>
      <c r="G117" s="119" t="s">
        <v>427</v>
      </c>
      <c r="H117" s="70" t="s">
        <v>726</v>
      </c>
      <c r="I117" s="70" t="s">
        <v>436</v>
      </c>
      <c r="J117" s="70" t="s">
        <v>410</v>
      </c>
      <c r="K117" s="70" t="s">
        <v>658</v>
      </c>
      <c r="L117" s="70" t="s">
        <v>687</v>
      </c>
      <c r="M117" s="110" t="s">
        <v>688</v>
      </c>
      <c r="O117" s="117"/>
      <c r="P117" s="118"/>
    </row>
    <row r="118" spans="1:21" s="116" customFormat="1" ht="78" customHeight="1" x14ac:dyDescent="0.2">
      <c r="A118" s="70" t="s">
        <v>727</v>
      </c>
      <c r="B118" s="70" t="s">
        <v>728</v>
      </c>
      <c r="C118" s="70" t="s">
        <v>729</v>
      </c>
      <c r="D118" s="70" t="s">
        <v>730</v>
      </c>
      <c r="E118" s="70" t="s">
        <v>731</v>
      </c>
      <c r="F118" s="90" t="s">
        <v>732</v>
      </c>
      <c r="G118" s="119" t="s">
        <v>427</v>
      </c>
      <c r="H118" s="70" t="s">
        <v>733</v>
      </c>
      <c r="I118" s="70" t="s">
        <v>436</v>
      </c>
      <c r="J118" s="70" t="s">
        <v>410</v>
      </c>
      <c r="K118" s="70" t="s">
        <v>658</v>
      </c>
      <c r="L118" s="120" t="s">
        <v>687</v>
      </c>
      <c r="M118" s="110" t="s">
        <v>688</v>
      </c>
      <c r="O118" s="117"/>
      <c r="P118" s="118"/>
    </row>
    <row r="119" spans="1:21" s="121" customFormat="1" ht="15.75" x14ac:dyDescent="0.25">
      <c r="G119" s="122"/>
      <c r="L119" s="123"/>
    </row>
    <row r="120" spans="1:21" s="111" customFormat="1" ht="186" customHeight="1" x14ac:dyDescent="0.2">
      <c r="A120" s="107" t="s">
        <v>734</v>
      </c>
      <c r="B120" s="124" t="s">
        <v>735</v>
      </c>
      <c r="C120" s="124" t="s">
        <v>736</v>
      </c>
      <c r="D120" s="124" t="s">
        <v>737</v>
      </c>
      <c r="E120" s="124" t="s">
        <v>738</v>
      </c>
      <c r="F120" s="90" t="s">
        <v>738</v>
      </c>
      <c r="G120" s="125" t="s">
        <v>414</v>
      </c>
      <c r="H120" s="126" t="s">
        <v>739</v>
      </c>
      <c r="I120" s="126" t="s">
        <v>436</v>
      </c>
      <c r="J120" s="126" t="s">
        <v>436</v>
      </c>
      <c r="K120" s="124" t="s">
        <v>658</v>
      </c>
      <c r="L120" s="127">
        <v>0</v>
      </c>
      <c r="M120" s="110" t="s">
        <v>740</v>
      </c>
      <c r="O120" s="112"/>
      <c r="P120" s="113"/>
    </row>
    <row r="121" spans="1:21" s="111" customFormat="1" ht="141.75" customHeight="1" x14ac:dyDescent="0.2">
      <c r="A121" s="107" t="s">
        <v>741</v>
      </c>
      <c r="B121" s="124" t="s">
        <v>742</v>
      </c>
      <c r="C121" s="128" t="s">
        <v>743</v>
      </c>
      <c r="D121" s="124" t="s">
        <v>744</v>
      </c>
      <c r="E121" s="124" t="s">
        <v>745</v>
      </c>
      <c r="F121" s="90" t="s">
        <v>746</v>
      </c>
      <c r="G121" s="125" t="s">
        <v>747</v>
      </c>
      <c r="H121" s="126" t="s">
        <v>748</v>
      </c>
      <c r="I121" s="126" t="s">
        <v>436</v>
      </c>
      <c r="J121" s="126" t="s">
        <v>410</v>
      </c>
      <c r="K121" s="124" t="s">
        <v>749</v>
      </c>
      <c r="L121" s="126" t="s">
        <v>750</v>
      </c>
      <c r="M121" s="110" t="s">
        <v>740</v>
      </c>
      <c r="O121" s="112"/>
      <c r="P121" s="113"/>
    </row>
    <row r="122" spans="1:21" s="111" customFormat="1" ht="113.25" customHeight="1" x14ac:dyDescent="0.2">
      <c r="A122" s="107" t="s">
        <v>751</v>
      </c>
      <c r="B122" s="124" t="s">
        <v>752</v>
      </c>
      <c r="C122" s="124" t="s">
        <v>753</v>
      </c>
      <c r="D122" s="124" t="s">
        <v>754</v>
      </c>
      <c r="E122" s="124" t="s">
        <v>755</v>
      </c>
      <c r="F122" s="90" t="s">
        <v>756</v>
      </c>
      <c r="G122" s="125" t="s">
        <v>757</v>
      </c>
      <c r="H122" s="126" t="s">
        <v>758</v>
      </c>
      <c r="I122" s="126" t="s">
        <v>436</v>
      </c>
      <c r="J122" s="126" t="s">
        <v>436</v>
      </c>
      <c r="K122" s="124" t="s">
        <v>749</v>
      </c>
      <c r="L122" s="109">
        <v>145000</v>
      </c>
      <c r="M122" s="110" t="s">
        <v>740</v>
      </c>
      <c r="O122" s="112"/>
    </row>
    <row r="123" spans="1:21" s="111" customFormat="1" ht="155.25" customHeight="1" x14ac:dyDescent="0.2">
      <c r="A123" s="107" t="s">
        <v>759</v>
      </c>
      <c r="B123" s="124" t="s">
        <v>760</v>
      </c>
      <c r="C123" s="128" t="s">
        <v>761</v>
      </c>
      <c r="D123" s="124" t="s">
        <v>762</v>
      </c>
      <c r="E123" s="124" t="s">
        <v>763</v>
      </c>
      <c r="F123" s="126" t="s">
        <v>764</v>
      </c>
      <c r="G123" s="125" t="s">
        <v>747</v>
      </c>
      <c r="H123" s="129" t="s">
        <v>765</v>
      </c>
      <c r="I123" s="126" t="s">
        <v>410</v>
      </c>
      <c r="J123" s="126" t="s">
        <v>436</v>
      </c>
      <c r="K123" s="124" t="s">
        <v>749</v>
      </c>
      <c r="L123" s="109">
        <v>59132</v>
      </c>
      <c r="M123" s="110" t="s">
        <v>766</v>
      </c>
      <c r="O123" s="112"/>
    </row>
    <row r="124" spans="1:21" s="121" customFormat="1" ht="15.75" x14ac:dyDescent="0.25">
      <c r="G124" s="122"/>
      <c r="L124" s="123"/>
    </row>
    <row r="125" spans="1:21" s="111" customFormat="1" ht="183.75" customHeight="1" x14ac:dyDescent="0.2">
      <c r="A125" s="130"/>
      <c r="B125" s="130" t="s">
        <v>767</v>
      </c>
      <c r="C125" s="130" t="s">
        <v>768</v>
      </c>
      <c r="D125" s="131"/>
      <c r="E125" s="130" t="s">
        <v>769</v>
      </c>
      <c r="F125" s="5" t="s">
        <v>770</v>
      </c>
      <c r="G125" s="132" t="s">
        <v>771</v>
      </c>
      <c r="H125" s="130" t="s">
        <v>772</v>
      </c>
      <c r="I125" s="130" t="s">
        <v>410</v>
      </c>
      <c r="J125" s="130" t="s">
        <v>410</v>
      </c>
      <c r="K125" s="107" t="s">
        <v>773</v>
      </c>
      <c r="L125" s="120" t="s">
        <v>750</v>
      </c>
      <c r="M125" s="110"/>
      <c r="O125" s="112"/>
    </row>
    <row r="126" spans="1:21" s="111" customFormat="1" ht="135.75" customHeight="1" x14ac:dyDescent="0.2">
      <c r="A126" s="130" t="s">
        <v>774</v>
      </c>
      <c r="B126" s="130" t="s">
        <v>775</v>
      </c>
      <c r="C126" s="130" t="s">
        <v>776</v>
      </c>
      <c r="D126" s="131" t="s">
        <v>777</v>
      </c>
      <c r="E126" s="130" t="s">
        <v>778</v>
      </c>
      <c r="F126" s="5" t="s">
        <v>779</v>
      </c>
      <c r="G126" s="132" t="s">
        <v>427</v>
      </c>
      <c r="H126" s="5" t="s">
        <v>780</v>
      </c>
      <c r="I126" s="130" t="s">
        <v>410</v>
      </c>
      <c r="J126" s="130" t="s">
        <v>410</v>
      </c>
      <c r="K126" s="107" t="s">
        <v>749</v>
      </c>
      <c r="L126" s="120">
        <v>212000</v>
      </c>
      <c r="M126" s="110" t="s">
        <v>781</v>
      </c>
      <c r="O126" s="112"/>
    </row>
    <row r="127" spans="1:21" s="111" customFormat="1" ht="144" customHeight="1" x14ac:dyDescent="0.2">
      <c r="A127" s="130" t="s">
        <v>782</v>
      </c>
      <c r="B127" s="130" t="s">
        <v>783</v>
      </c>
      <c r="C127" s="130" t="s">
        <v>784</v>
      </c>
      <c r="D127" s="130" t="s">
        <v>785</v>
      </c>
      <c r="E127" s="130" t="s">
        <v>786</v>
      </c>
      <c r="F127" s="5" t="s">
        <v>787</v>
      </c>
      <c r="G127" s="133" t="s">
        <v>427</v>
      </c>
      <c r="H127" s="5" t="s">
        <v>788</v>
      </c>
      <c r="I127" s="130" t="s">
        <v>410</v>
      </c>
      <c r="J127" s="130" t="s">
        <v>410</v>
      </c>
      <c r="K127" s="107" t="s">
        <v>773</v>
      </c>
      <c r="L127" s="120">
        <v>0</v>
      </c>
      <c r="M127" s="134" t="s">
        <v>781</v>
      </c>
      <c r="N127" s="113"/>
      <c r="O127" s="112"/>
      <c r="P127" s="113"/>
      <c r="Q127" s="113"/>
      <c r="R127" s="113"/>
      <c r="S127" s="113"/>
      <c r="T127" s="113"/>
    </row>
    <row r="128" spans="1:21" s="136" customFormat="1" ht="86.25" customHeight="1" x14ac:dyDescent="0.2">
      <c r="A128" s="130" t="s">
        <v>789</v>
      </c>
      <c r="B128" s="130" t="s">
        <v>790</v>
      </c>
      <c r="C128" s="130" t="s">
        <v>791</v>
      </c>
      <c r="D128" s="130" t="s">
        <v>792</v>
      </c>
      <c r="E128" s="130" t="s">
        <v>793</v>
      </c>
      <c r="F128" s="5" t="s">
        <v>794</v>
      </c>
      <c r="G128" s="133" t="s">
        <v>427</v>
      </c>
      <c r="H128" s="5" t="s">
        <v>795</v>
      </c>
      <c r="I128" s="130" t="s">
        <v>410</v>
      </c>
      <c r="J128" s="130" t="s">
        <v>410</v>
      </c>
      <c r="K128" s="107" t="s">
        <v>796</v>
      </c>
      <c r="L128" s="120">
        <v>0</v>
      </c>
      <c r="M128" s="134" t="s">
        <v>781</v>
      </c>
      <c r="N128" s="113"/>
      <c r="O128" s="112"/>
      <c r="P128" s="113"/>
      <c r="Q128" s="113"/>
      <c r="R128" s="113"/>
      <c r="S128" s="113"/>
      <c r="T128" s="113"/>
      <c r="U128" s="135"/>
    </row>
    <row r="129" spans="1:21" s="136" customFormat="1" ht="137.25" customHeight="1" x14ac:dyDescent="0.2">
      <c r="A129" s="130" t="s">
        <v>797</v>
      </c>
      <c r="B129" s="130" t="s">
        <v>798</v>
      </c>
      <c r="C129" s="130" t="s">
        <v>799</v>
      </c>
      <c r="D129" s="130" t="s">
        <v>800</v>
      </c>
      <c r="E129" s="130" t="s">
        <v>801</v>
      </c>
      <c r="F129" s="126" t="s">
        <v>802</v>
      </c>
      <c r="G129" s="108" t="s">
        <v>427</v>
      </c>
      <c r="H129" s="126" t="s">
        <v>803</v>
      </c>
      <c r="I129" s="107" t="s">
        <v>410</v>
      </c>
      <c r="J129" s="107"/>
      <c r="K129" s="107" t="s">
        <v>773</v>
      </c>
      <c r="L129" s="120">
        <v>30000</v>
      </c>
      <c r="M129" s="134" t="s">
        <v>781</v>
      </c>
      <c r="N129" s="137"/>
      <c r="O129" s="112"/>
      <c r="P129" s="113"/>
      <c r="Q129" s="113"/>
      <c r="R129" s="113"/>
      <c r="S129" s="113"/>
      <c r="T129" s="113"/>
      <c r="U129" s="135"/>
    </row>
  </sheetData>
  <mergeCells count="16">
    <mergeCell ref="A45:L45"/>
    <mergeCell ref="A2:L2"/>
    <mergeCell ref="A12:L12"/>
    <mergeCell ref="A35:L35"/>
    <mergeCell ref="A104:A106"/>
    <mergeCell ref="L104:L106"/>
    <mergeCell ref="L101:L103"/>
    <mergeCell ref="A96:L96"/>
    <mergeCell ref="D67:D68"/>
    <mergeCell ref="E67:E68"/>
    <mergeCell ref="K67:K68"/>
    <mergeCell ref="F67:F68"/>
    <mergeCell ref="L97:L98"/>
    <mergeCell ref="A67:A68"/>
    <mergeCell ref="B67:B68"/>
    <mergeCell ref="C67:C68"/>
  </mergeCells>
  <pageMargins left="0.7" right="0.7" top="0.75" bottom="0.75" header="0.3" footer="0.3"/>
  <pageSetup paperSize="9"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Nkele Virginia Marais</dc:creator>
  <cp:lastModifiedBy>Nkele Virginia Marais</cp:lastModifiedBy>
  <cp:lastPrinted>2017-07-20T07:08:20Z</cp:lastPrinted>
  <dcterms:created xsi:type="dcterms:W3CDTF">2016-05-20T08:25:00Z</dcterms:created>
  <dcterms:modified xsi:type="dcterms:W3CDTF">2017-08-11T10:59:35Z</dcterms:modified>
</cp:coreProperties>
</file>